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68B5160-0EF5-45D6-9833-3C90614E9161}" xr6:coauthVersionLast="47" xr6:coauthVersionMax="47" xr10:uidLastSave="{00000000-0000-0000-0000-000000000000}"/>
  <workbookProtection workbookAlgorithmName="SHA-512" workbookHashValue="Ms8HPrLfM2oFTcTNkEYswz/oUG6mcd8t5HgxaCC6nmpy2S3Sxc0bVq7hc99QODpo+toPNOdMj4Mmw/VNuXppXg==" workbookSaltValue="vbtr8qcw+S1KaA+wFbUyIA==" workbookSpinCount="100000" lockStructure="1"/>
  <bookViews>
    <workbookView xWindow="-120" yWindow="-120" windowWidth="29040" windowHeight="15720" tabRatio="563" activeTab="1"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T40" i="24"/>
  <c r="AQ40" i="24"/>
  <c r="AP40" i="24"/>
  <c r="AO40" i="24"/>
  <c r="AN40" i="24"/>
  <c r="AM40" i="24"/>
  <c r="AL40" i="24"/>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S40" i="24" l="1"/>
  <c r="AK40" i="24"/>
  <c r="AC40" i="24"/>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<sst xmlns="http://schemas.openxmlformats.org/spreadsheetml/2006/main" count="17651" uniqueCount="5844">
  <si>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</si>
  <si>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</si>
  <si>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</si>
  <si>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</si>
  <si>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</si>
  <si>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</si>
  <si>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</si>
  <si>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</si>
  <si>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</si>
  <si>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</si>
  <si>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</si>
  <si>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</si>
  <si>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</si>
  <si>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</si>
  <si>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</si>
  <si>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</si>
  <si>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</si>
  <si>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</si>
  <si>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</si>
  <si>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</si>
  <si>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</si>
  <si>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</si>
  <si>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</si>
  <si>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</si>
  <si>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</si>
  <si>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</si>
  <si>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</si>
  <si>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</si>
  <si>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</si>
  <si>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</si>
  <si>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</si>
  <si>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</si>
  <si>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</si>
  <si>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</si>
  <si>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</si>
  <si>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</si>
  <si>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</si>
  <si>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</si>
  <si>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</si>
  <si>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</si>
  <si>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</si>
  <si>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</si>
  <si>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</si>
  <si>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</si>
  <si>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</si>
  <si>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</si>
  <si>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</si>
  <si>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</si>
  <si>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</si>
  <si>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</si>
  <si>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</si>
  <si>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</si>
  <si>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</si>
  <si>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</si>
  <si>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</si>
  <si>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</si>
  <si>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</si>
  <si>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</si>
  <si>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</si>
  <si>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</si>
  <si>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</si>
  <si>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</si>
  <si>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</si>
  <si>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</si>
  <si>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</si>
  <si>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</si>
  <si>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</si>
  <si>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</si>
  <si>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</si>
  <si>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</si>
  <si>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</si>
  <si>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</si>
  <si>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</si>
  <si>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</si>
  <si>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</si>
  <si>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</si>
  <si>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</si>
  <si>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</si>
  <si>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</si>
  <si>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</si>
  <si>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</si>
  <si>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</si>
  <si>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</si>
  <si>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</si>
  <si>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</si>
  <si>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</si>
  <si>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</si>
  <si>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</si>
  <si>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</si>
  <si>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</si>
  <si>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</si>
  <si>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</si>
  <si>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</si>
  <si>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</si>
  <si>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</si>
  <si>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</si>
  <si>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</si>
  <si>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</si>
  <si>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</si>
  <si>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</si>
  <si>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</si>
  <si>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</si>
  <si>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</si>
  <si>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</si>
  <si>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</si>
  <si>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</si>
  <si>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</si>
  <si>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</si>
  <si>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</si>
  <si>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</si>
  <si>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</si>
  <si>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</si>
  <si>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</si>
  <si>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</si>
  <si>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</si>
  <si>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</si>
  <si>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</si>
  <si>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</si>
  <si>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</si>
  <si>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</si>
  <si>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</si>
  <si>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</si>
  <si>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</si>
  <si>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</si>
  <si>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</si>
  <si>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</si>
  <si>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</si>
  <si>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</si>
  <si>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</si>
  <si>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</si>
  <si>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</si>
  <si>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</si>
  <si>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</si>
  <si>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</si>
  <si>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</si>
  <si>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</si>
  <si>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</si>
  <si>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</si>
  <si>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</si>
  <si>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</si>
  <si>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</si>
  <si>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</si>
  <si>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</si>
  <si>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</si>
  <si>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</si>
  <si>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</si>
  <si>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</si>
  <si>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</si>
  <si>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</si>
  <si>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</si>
  <si>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</si>
  <si>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</si>
  <si>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</si>
  <si>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</si>
  <si>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</si>
  <si>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</si>
  <si>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</si>
  <si>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</si>
  <si>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</si>
  <si>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</si>
  <si>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</si>
  <si>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</si>
  <si>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</si>
  <si>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</si>
  <si>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</si>
  <si>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</si>
  <si>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</si>
  <si>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</si>
  <si>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</si>
  <si>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</si>
  <si>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</si>
  <si>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</si>
  <si>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</si>
  <si>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</si>
  <si>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</si>
  <si>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</si>
  <si>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</si>
  <si>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</si>
  <si>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</si>
  <si>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</si>
  <si>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</si>
  <si>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</si>
  <si>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</si>
  <si>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</si>
  <si>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</si>
  <si>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</si>
  <si>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</si>
  <si>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</si>
  <si>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</si>
  <si>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</si>
  <si>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</si>
  <si>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</si>
  <si>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</si>
  <si>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</si>
  <si>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</si>
  <si>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</si>
  <si>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</si>
  <si>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</si>
  <si>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</si>
  <si>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</si>
  <si>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</si>
  <si>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</si>
  <si>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</si>
  <si>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</si>
  <si>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</si>
  <si>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</si>
  <si>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</si>
  <si>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</si>
  <si>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</si>
  <si>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</si>
  <si>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</si>
  <si>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</si>
  <si>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</si>
  <si>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</si>
  <si>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</si>
  <si>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</si>
  <si>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</si>
  <si>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</si>
  <si>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</si>
  <si>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</si>
  <si>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</si>
  <si>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</si>
  <si>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</si>
  <si>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</si>
  <si>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</si>
  <si>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</si>
  <si>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</si>
  <si>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</si>
  <si>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</si>
  <si>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</si>
  <si>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</si>
  <si>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</si>
  <si>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</si>
  <si>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</si>
  <si>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</si>
  <si>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</si>
  <si>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</si>
  <si>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</si>
  <si>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</si>
  <si>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</si>
  <si>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</si>
  <si>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</si>
  <si>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</si>
  <si>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</si>
  <si>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</si>
  <si>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</si>
  <si>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</si>
  <si>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</si>
  <si>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</si>
  <si>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</si>
  <si>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</si>
  <si>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</si>
  <si>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</si>
  <si>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</si>
  <si>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</si>
  <si>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</si>
  <si>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</si>
  <si>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</si>
  <si>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</si>
  <si>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</si>
  <si>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</si>
  <si>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</si>
  <si>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</si>
  <si>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</si>
  <si>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</si>
  <si>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</si>
  <si>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</si>
  <si>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</si>
  <si>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</si>
  <si>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</si>
  <si>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</si>
  <si>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</si>
  <si>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</si>
  <si>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</si>
  <si>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</si>
  <si>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</si>
  <si>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</si>
  <si>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</si>
  <si>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</si>
  <si>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</si>
  <si>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</si>
  <si>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</si>
  <si>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</si>
  <si>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</si>
  <si>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</si>
  <si>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</si>
  <si>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</si>
  <si>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</si>
  <si>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</si>
  <si>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</si>
  <si>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</si>
  <si>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</si>
  <si>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</si>
  <si>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</si>
  <si>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</si>
  <si>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</si>
  <si>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</si>
  <si>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</si>
  <si>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</si>
  <si>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</si>
  <si>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</si>
  <si>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</si>
  <si>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</si>
  <si>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</si>
  <si>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</si>
  <si>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</si>
  <si>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</si>
  <si>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</si>
  <si>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</si>
  <si>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</si>
  <si>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</si>
  <si>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</si>
  <si>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</si>
  <si>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</si>
  <si>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</si>
  <si>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</si>
  <si>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</si>
  <si>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</si>
  <si>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</si>
  <si>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</si>
  <si>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</si>
  <si>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</si>
  <si>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</si>
  <si>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</si>
  <si>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</si>
  <si>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</si>
  <si>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</si>
  <si>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</si>
  <si>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</si>
  <si>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</si>
  <si>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</si>
  <si>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</si>
  <si>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</si>
  <si>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</si>
  <si>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</si>
  <si>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</si>
  <si>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</si>
  <si>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</si>
  <si>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</si>
  <si>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</si>
  <si>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</si>
  <si>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</si>
  <si>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</si>
  <si>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</si>
  <si>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</si>
  <si>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</si>
  <si>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</si>
  <si>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</si>
  <si>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</si>
  <si>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</si>
  <si>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</si>
  <si>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</si>
  <si>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</si>
  <si>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</si>
  <si>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</si>
  <si>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</si>
  <si>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</si>
  <si>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</si>
  <si>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</si>
  <si>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</si>
  <si>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</si>
  <si>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</si>
  <si>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</si>
  <si>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</si>
  <si>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</si>
  <si>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</si>
  <si>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</si>
  <si>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</si>
  <si>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</si>
  <si>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</si>
  <si>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</si>
  <si>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</si>
  <si>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</si>
  <si>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</si>
  <si>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</si>
  <si>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</si>
  <si>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</si>
  <si>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</si>
  <si>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</si>
  <si>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</si>
  <si>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</si>
  <si>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</si>
  <si>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</si>
  <si>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</si>
  <si>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</si>
  <si>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</si>
  <si>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</si>
  <si>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</si>
  <si>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</si>
  <si>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</si>
  <si>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</si>
  <si>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</si>
  <si>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</si>
  <si>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</si>
  <si>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</si>
  <si>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</si>
  <si>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</si>
  <si>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</si>
  <si>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</si>
  <si>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</si>
  <si>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</si>
  <si>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</si>
  <si>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</si>
  <si>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</si>
  <si>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</si>
  <si>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</si>
  <si>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</si>
  <si>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</si>
  <si>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</si>
  <si>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</si>
  <si>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</si>
  <si>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</si>
  <si>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</si>
  <si>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</si>
  <si>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</si>
  <si>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</si>
  <si>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</si>
  <si>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</si>
  <si>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</si>
  <si>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</si>
  <si>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</si>
  <si>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</si>
  <si>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</si>
  <si>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</si>
  <si>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</si>
  <si>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</si>
  <si>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</si>
  <si>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</si>
  <si>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</si>
  <si>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</si>
  <si>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</si>
  <si>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</si>
  <si>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</si>
  <si>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</si>
  <si>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</si>
  <si>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</si>
  <si>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</si>
  <si>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</si>
  <si>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</si>
  <si>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</si>
  <si>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</si>
  <si>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</si>
  <si>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</si>
  <si>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</si>
  <si>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</si>
  <si>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</si>
  <si>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</si>
  <si>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</si>
  <si>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</si>
  <si>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</si>
  <si>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</si>
  <si>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</si>
  <si>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</si>
  <si>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</si>
  <si>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</si>
  <si>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</si>
  <si>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</si>
  <si>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</si>
  <si>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</si>
  <si>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</si>
  <si>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</si>
  <si>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</si>
  <si>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</si>
  <si>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</si>
  <si>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</si>
  <si>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</si>
  <si>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</si>
  <si>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</si>
  <si>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</si>
  <si>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</si>
  <si>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</si>
  <si>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</si>
  <si>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</si>
  <si>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</si>
  <si>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</si>
  <si>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</si>
  <si>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</si>
  <si>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</si>
  <si>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</si>
  <si>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</si>
  <si>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</si>
  <si>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</si>
  <si>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</si>
  <si>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</si>
  <si>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</si>
  <si>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</si>
  <si>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</si>
  <si>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</si>
  <si>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</si>
  <si>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</si>
  <si>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</si>
  <si>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</si>
  <si>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</si>
  <si>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</si>
  <si>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</si>
  <si>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</si>
  <si>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</si>
  <si>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</si>
  <si>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</si>
  <si>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</si>
  <si>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</si>
  <si>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</si>
  <si>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</si>
  <si>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</si>
  <si>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</si>
  <si>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</si>
  <si>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</si>
  <si>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</si>
  <si>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</si>
  <si>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</si>
  <si>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</si>
  <si>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</si>
  <si>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</si>
  <si>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</si>
  <si>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</si>
  <si>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</si>
  <si>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</si>
  <si>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</si>
  <si>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</si>
  <si>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</si>
  <si>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</si>
  <si>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</si>
  <si>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</si>
  <si>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</si>
  <si>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</si>
  <si>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</si>
  <si>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</si>
  <si>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</si>
  <si>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</si>
  <si>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</si>
  <si>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</si>
  <si>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</si>
  <si>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</si>
  <si>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</si>
  <si>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</si>
  <si>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</si>
  <si>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</si>
  <si>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</si>
  <si>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</si>
  <si>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</si>
  <si>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</si>
  <si>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</si>
  <si>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</si>
  <si>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</si>
  <si>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</si>
  <si>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</si>
  <si>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</si>
  <si>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</si>
  <si>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</si>
  <si>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</si>
  <si>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</si>
  <si>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</si>
  <si>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</si>
  <si>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</si>
  <si>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</si>
  <si>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</si>
  <si>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</si>
  <si>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</si>
  <si>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</si>
  <si>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</si>
  <si>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</si>
  <si>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</si>
  <si>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</si>
  <si>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</si>
  <si>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</si>
  <si>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</si>
  <si>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</si>
  <si>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</si>
  <si>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</si>
  <si>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</si>
  <si>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</si>
  <si>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</si>
  <si>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</si>
  <si>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</si>
  <si>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</si>
  <si>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</si>
  <si>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</si>
  <si>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</si>
  <si>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</si>
  <si>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</si>
  <si>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</si>
  <si>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</si>
  <si>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</si>
  <si>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</si>
  <si>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</si>
  <si>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</si>
  <si>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</si>
  <si>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</si>
  <si>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</si>
  <si>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</si>
  <si>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</si>
  <si>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</si>
  <si>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</si>
  <si>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</si>
  <si>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</si>
  <si>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</si>
  <si>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</si>
  <si>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</si>
  <si>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</si>
  <si>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</si>
  <si>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</si>
  <si>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</si>
  <si>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</si>
  <si>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</si>
  <si>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</si>
  <si>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</si>
  <si>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</si>
  <si>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</si>
  <si>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</si>
  <si>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</si>
  <si>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</si>
  <si>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</si>
  <si>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</si>
  <si>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</si>
  <si>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</si>
  <si>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</si>
  <si>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</si>
  <si>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</si>
  <si>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</si>
  <si>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</si>
  <si>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</si>
  <si>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</si>
  <si>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</si>
  <si>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</si>
  <si>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</si>
  <si>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</si>
  <si>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</si>
  <si>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</si>
  <si>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</si>
  <si>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</si>
  <si>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</si>
  <si>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</si>
  <si>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</si>
  <si>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</si>
  <si>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</si>
  <si>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</si>
  <si>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</si>
  <si>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</si>
  <si>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</si>
  <si>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</si>
  <si>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</si>
  <si>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</si>
  <si>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</si>
  <si>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</si>
  <si>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</si>
  <si>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</si>
  <si>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</si>
  <si>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</si>
  <si>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</si>
  <si>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</si>
  <si>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</si>
  <si>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</si>
  <si>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</si>
  <si>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</si>
  <si>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</si>
  <si>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</si>
  <si>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</si>
  <si>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</si>
  <si>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</si>
  <si>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</si>
  <si>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</si>
  <si>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</si>
  <si>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</si>
  <si>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</si>
  <si>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</si>
  <si>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</si>
  <si>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</si>
  <si>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</si>
  <si>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</si>
  <si>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</si>
  <si>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</si>
  <si>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</si>
  <si>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</si>
  <si>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</si>
  <si>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</si>
  <si>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</si>
  <si>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</si>
  <si>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</si>
  <si>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</si>
  <si>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</si>
  <si>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</si>
  <si>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</si>
  <si>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</si>
  <si>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</si>
  <si>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</si>
  <si>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</si>
  <si>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</si>
  <si>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</si>
  <si>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</si>
  <si>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</si>
  <si>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</si>
  <si>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</si>
  <si>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</si>
  <si>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</si>
  <si>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</si>
  <si>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</si>
  <si>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</si>
  <si>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</si>
  <si>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</si>
  <si>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</si>
  <si>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</si>
  <si>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</si>
  <si>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</si>
  <si>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</si>
  <si>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</si>
  <si>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</si>
  <si>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</si>
  <si>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</si>
  <si>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</si>
  <si>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</si>
  <si>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</si>
  <si>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</si>
  <si>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</si>
  <si>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</si>
  <si>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</si>
  <si>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</si>
  <si>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</si>
  <si>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</si>
  <si>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</si>
  <si>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</si>
  <si>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</si>
  <si>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</si>
  <si>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</si>
  <si>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</si>
  <si>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</si>
  <si>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</si>
  <si>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</si>
  <si>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</si>
  <si>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</si>
  <si>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</si>
  <si>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</si>
  <si>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</si>
  <si>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</si>
  <si>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</si>
  <si>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</si>
  <si>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</si>
  <si>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</si>
  <si>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</si>
  <si>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</si>
  <si>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</si>
  <si>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</si>
  <si>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</si>
  <si>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</si>
  <si>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</si>
  <si>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</si>
  <si>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</si>
  <si>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</si>
  <si>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</si>
  <si>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</si>
  <si>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</si>
  <si>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</si>
  <si>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</si>
  <si>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</si>
  <si>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</si>
  <si>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</si>
  <si>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</si>
  <si>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</si>
  <si>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</si>
  <si>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</si>
  <si>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</si>
  <si>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</si>
  <si>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</si>
  <si>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</si>
  <si>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</si>
  <si>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</si>
  <si>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</si>
  <si>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</si>
  <si>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</si>
  <si>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</si>
  <si>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</si>
  <si>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</si>
  <si>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</si>
  <si>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</si>
  <si>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</si>
  <si>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</si>
  <si>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</si>
  <si>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</si>
  <si>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</si>
  <si>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</si>
  <si>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</si>
  <si>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</si>
  <si>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</si>
  <si>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</si>
  <si>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</si>
  <si>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</si>
  <si>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</si>
  <si>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</si>
  <si>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</si>
  <si>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</si>
  <si>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</si>
  <si>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</si>
  <si>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</si>
  <si>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</si>
  <si>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</si>
  <si>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</si>
  <si>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</si>
  <si>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</si>
  <si>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</si>
  <si>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</si>
  <si>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</si>
  <si>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</si>
  <si>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</si>
  <si>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</si>
  <si>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</si>
  <si>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</si>
  <si>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</si>
  <si>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</si>
  <si>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</si>
  <si>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</si>
  <si>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</si>
  <si>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</si>
  <si>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</si>
  <si>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</si>
  <si>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</si>
  <si>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</si>
  <si>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</si>
  <si>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</si>
  <si>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</si>
  <si>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</si>
  <si>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</si>
  <si>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</si>
  <si>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</si>
  <si>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</si>
  <si>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</si>
  <si>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</si>
  <si>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</si>
  <si>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</si>
  <si>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</si>
  <si>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</si>
  <si>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</si>
  <si>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</si>
  <si>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</si>
  <si>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</si>
  <si>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</si>
  <si>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</si>
  <si>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</si>
  <si>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</si>
  <si>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</si>
  <si>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</si>
  <si>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</si>
  <si>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</si>
  <si>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</si>
  <si>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</si>
  <si>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</si>
  <si>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</si>
  <si>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</si>
  <si>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</si>
  <si>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</si>
  <si>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</si>
  <si>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</si>
  <si>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</si>
  <si>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</si>
  <si>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</si>
  <si>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</si>
  <si>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</si>
  <si>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</si>
  <si>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</si>
  <si>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</si>
  <si>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</si>
  <si>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</si>
  <si>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</si>
  <si>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</si>
  <si>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</si>
  <si>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</si>
  <si>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</si>
  <si>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</si>
  <si>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</si>
  <si>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</si>
  <si>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</si>
  <si>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</si>
  <si>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</si>
  <si>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</si>
  <si>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</si>
  <si>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</si>
  <si>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</si>
  <si>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</si>
  <si>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</si>
  <si>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</si>
  <si>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</si>
  <si>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</si>
  <si>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</si>
  <si>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</si>
  <si>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</si>
  <si>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</si>
  <si>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</si>
  <si>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</si>
  <si>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</si>
  <si>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</si>
  <si>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</si>
  <si>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</si>
  <si>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</si>
  <si>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</si>
  <si>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</si>
  <si>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</si>
  <si>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</si>
  <si>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</si>
  <si>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</si>
  <si>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</si>
  <si>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</si>
  <si>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</si>
  <si>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</si>
  <si>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</si>
  <si>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</si>
  <si>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</si>
  <si>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</si>
  <si>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</si>
  <si>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</si>
  <si>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</si>
  <si>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</si>
  <si>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</si>
  <si>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</si>
  <si>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</si>
  <si>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</si>
  <si>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</si>
  <si>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</si>
  <si>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</si>
  <si>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</si>
  <si>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</si>
  <si>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</si>
  <si>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</si>
  <si>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</si>
  <si>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</si>
  <si>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</si>
  <si>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</si>
  <si>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</si>
  <si>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</si>
  <si>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</si>
  <si>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</si>
  <si>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</si>
  <si>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</si>
  <si>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</si>
  <si>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</si>
  <si>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</si>
  <si>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</si>
  <si>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</si>
  <si>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</si>
  <si>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</si>
  <si>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</si>
  <si>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</si>
  <si>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</si>
  <si>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</si>
  <si>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</si>
  <si>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</si>
  <si>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</si>
  <si>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</si>
  <si>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</si>
  <si>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</si>
  <si>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</si>
  <si>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</si>
  <si>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</si>
  <si>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</si>
  <si>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</si>
  <si>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</si>
  <si>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</si>
  <si>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</si>
  <si>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</si>
  <si>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</si>
  <si>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</si>
  <si>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</si>
  <si>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</si>
  <si>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</si>
  <si>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</si>
  <si>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</si>
  <si>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</si>
  <si>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</si>
  <si>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</si>
  <si>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</si>
  <si>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</si>
  <si>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</si>
  <si>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</si>
  <si>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</si>
  <si>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</si>
  <si>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</si>
  <si>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</si>
  <si>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</si>
  <si>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</si>
  <si>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</si>
  <si>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</si>
  <si>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</si>
  <si>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</si>
  <si>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</si>
  <si>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</si>
  <si>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</si>
  <si>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</si>
  <si>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</si>
  <si>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</si>
  <si>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</si>
  <si>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</si>
  <si>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</si>
  <si>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</si>
  <si>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</si>
  <si>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</si>
  <si>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</si>
  <si>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</si>
  <si>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</si>
  <si>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</si>
  <si>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</si>
  <si>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</si>
  <si>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</si>
  <si>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</si>
  <si>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</si>
  <si>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</si>
  <si>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</si>
  <si>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</si>
  <si>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</si>
  <si>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</si>
  <si>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</si>
  <si>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</si>
  <si>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</si>
  <si>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</si>
  <si>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</si>
  <si>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</si>
  <si>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</si>
  <si>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</si>
  <si>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</si>
  <si>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</si>
  <si>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</si>
  <si>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</si>
  <si>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</si>
  <si>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</si>
  <si>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</si>
  <si>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</si>
  <si>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</si>
  <si>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</si>
  <si>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</si>
  <si>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</si>
  <si>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</si>
  <si>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</si>
  <si>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</si>
  <si>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</si>
  <si>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</si>
  <si>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</si>
  <si>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</si>
  <si>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</si>
  <si>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</si>
  <si>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</si>
  <si>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</si>
  <si>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</si>
  <si>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</si>
  <si>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</si>
  <si>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</si>
  <si>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</si>
  <si>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</si>
  <si>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</si>
  <si>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</si>
  <si>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</si>
  <si>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</si>
  <si>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</si>
  <si>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</si>
  <si>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</si>
  <si>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</si>
  <si>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</si>
  <si>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</si>
  <si>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</si>
  <si>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</si>
  <si>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</si>
  <si>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</si>
  <si>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</si>
  <si>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</si>
  <si>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</si>
  <si>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</si>
  <si>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</si>
  <si>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</si>
  <si>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</si>
  <si>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</si>
  <si>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</si>
  <si>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</si>
  <si>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</si>
  <si>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</si>
  <si>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</si>
  <si>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</si>
  <si>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</si>
  <si>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</si>
  <si>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</si>
  <si>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</si>
  <si>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</si>
  <si>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</si>
  <si>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</si>
  <si>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</si>
  <si>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</si>
  <si>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</si>
  <si>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</si>
  <si>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</si>
  <si>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</si>
  <si>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</si>
  <si>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</si>
  <si>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</si>
  <si>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</si>
  <si>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</si>
  <si>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</si>
  <si>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</si>
  <si>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</si>
  <si>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</si>
  <si>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</si>
  <si>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</si>
  <si>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</si>
  <si>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</si>
  <si>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</si>
  <si>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</si>
  <si>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</si>
  <si>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</si>
  <si>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</si>
  <si>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</si>
  <si>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</si>
  <si>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</si>
  <si>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</si>
  <si>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</si>
  <si>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</si>
  <si>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</si>
  <si>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</si>
  <si>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</si>
  <si>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</si>
  <si>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</si>
  <si>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</si>
  <si>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</si>
  <si>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</si>
  <si>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</si>
  <si>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</si>
  <si>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</si>
  <si>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</si>
  <si>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</si>
  <si>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</si>
  <si>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</si>
  <si>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</si>
  <si>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</si>
  <si>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</si>
  <si>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</si>
  <si>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</si>
  <si>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</si>
  <si>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</si>
  <si>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</si>
  <si>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</si>
  <si>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</si>
  <si>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</si>
  <si>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</si>
  <si>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</si>
  <si>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</si>
  <si>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</si>
  <si>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</si>
  <si>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</si>
  <si>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</si>
  <si>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</si>
  <si>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</si>
  <si>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</si>
  <si>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</si>
  <si>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</si>
  <si>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</si>
  <si>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</si>
  <si>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</si>
  <si>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</si>
  <si>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</si>
  <si>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</si>
  <si>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</si>
  <si>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</si>
  <si>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</si>
  <si>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</si>
  <si>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</si>
  <si>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</si>
  <si>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</si>
  <si>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</si>
  <si>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</si>
  <si>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</si>
  <si>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</si>
  <si>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</si>
  <si>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</si>
  <si>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</si>
  <si>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</si>
  <si>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</si>
  <si>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</si>
  <si>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</si>
  <si>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</si>
  <si>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</si>
  <si>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</si>
  <si>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</si>
  <si>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</si>
  <si>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</si>
  <si>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</si>
  <si>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</si>
  <si>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</si>
  <si>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</si>
  <si>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</si>
  <si>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</si>
  <si>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</si>
  <si>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</si>
  <si>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</si>
  <si>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</si>
  <si>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</si>
  <si>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</si>
  <si>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</si>
  <si>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</si>
  <si>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</si>
  <si>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</si>
  <si>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</si>
  <si>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</si>
  <si>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</si>
  <si>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</si>
  <si>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</si>
  <si>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</si>
  <si>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</si>
  <si>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</si>
  <si>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</si>
  <si>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</si>
  <si>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</si>
  <si>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</si>
  <si>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</si>
  <si>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</si>
  <si>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</si>
  <si>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</si>
  <si>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</si>
  <si>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</si>
  <si>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</si>
  <si>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</si>
  <si>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</si>
  <si>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</si>
  <si>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</si>
  <si>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</si>
  <si>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</si>
  <si>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</si>
  <si>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</si>
  <si>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</si>
  <si>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</si>
  <si>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</si>
  <si>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</si>
  <si>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</si>
  <si>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</si>
  <si>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</si>
  <si>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</si>
  <si>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</si>
  <si>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</si>
  <si>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</si>
  <si>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</si>
  <si>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</si>
  <si>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</si>
  <si>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</si>
  <si>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</si>
  <si>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</si>
  <si>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</si>
  <si>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</si>
  <si>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</si>
  <si>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</si>
  <si>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</si>
  <si>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</si>
  <si>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</si>
  <si>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</si>
  <si>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</si>
  <si>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</si>
  <si>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</si>
  <si>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</si>
  <si>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</si>
  <si>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</si>
  <si>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</si>
  <si>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</si>
  <si>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</si>
  <si>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</si>
  <si>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</si>
  <si>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</si>
  <si>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</si>
  <si>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</si>
  <si>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</si>
  <si>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</si>
  <si>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</si>
  <si>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</si>
  <si>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</si>
  <si>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</si>
  <si>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</si>
  <si>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</si>
  <si>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</si>
  <si>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</si>
  <si>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</si>
  <si>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</si>
  <si>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</si>
  <si>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</si>
  <si>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</si>
  <si>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</si>
  <si>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</si>
  <si>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</si>
  <si>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</si>
  <si>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</si>
  <si>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</si>
  <si>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</si>
  <si>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</si>
  <si>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</si>
  <si>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</si>
  <si>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</si>
  <si>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</si>
  <si>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</si>
  <si>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</si>
  <si>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</si>
  <si>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</si>
  <si>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</si>
  <si>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</si>
  <si>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</si>
  <si>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</si>
  <si>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</si>
  <si>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</si>
  <si>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</si>
  <si>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</si>
  <si>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</si>
  <si>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</si>
  <si>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</si>
  <si>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</si>
  <si>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</si>
  <si>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</si>
  <si>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</si>
  <si>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</si>
  <si>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</si>
  <si>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</si>
  <si>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</si>
  <si>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</si>
  <si>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</si>
  <si>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</si>
  <si>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</si>
  <si>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</si>
  <si>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</si>
  <si>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</si>
  <si>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</si>
  <si>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</si>
  <si>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</si>
  <si>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</si>
  <si>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</si>
  <si>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</si>
  <si>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</si>
  <si>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</si>
  <si>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</si>
  <si>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</si>
  <si>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</si>
  <si>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</si>
  <si>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</si>
  <si>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</si>
  <si>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</si>
  <si>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</si>
  <si>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</si>
  <si>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</si>
  <si>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</si>
  <si>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</si>
  <si>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</si>
  <si>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</si>
  <si>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</si>
  <si>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</si>
  <si>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</si>
  <si>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</si>
  <si>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</si>
  <si>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</si>
  <si>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</si>
  <si>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</si>
  <si>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</si>
  <si>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</si>
  <si>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</si>
  <si>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</si>
  <si>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</si>
  <si>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</si>
  <si>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</si>
  <si>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</si>
  <si>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</si>
  <si>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</si>
  <si>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</si>
  <si>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</si>
  <si>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</si>
  <si>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</si>
  <si>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</si>
  <si>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</si>
  <si>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</si>
  <si>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</si>
  <si>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</si>
  <si>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</si>
  <si>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</si>
  <si>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</si>
  <si>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</si>
  <si>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</si>
  <si>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</si>
  <si>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</si>
  <si>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</si>
  <si>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</si>
  <si>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</si>
  <si>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</si>
  <si>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</si>
  <si>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</si>
  <si>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</si>
  <si>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</si>
  <si>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</si>
  <si>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</si>
  <si>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</si>
  <si>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</si>
  <si>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</si>
  <si>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</si>
  <si>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</si>
  <si>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</si>
  <si>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</si>
  <si>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</si>
  <si>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</si>
  <si>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</si>
  <si>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</si>
  <si>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</si>
  <si>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</si>
  <si>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</si>
  <si>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</si>
  <si>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</si>
  <si>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</si>
  <si>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</si>
  <si>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</si>
  <si>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</si>
  <si>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</si>
  <si>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</si>
  <si>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</si>
  <si>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</si>
  <si>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</si>
  <si>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</si>
  <si>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</si>
  <si>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</si>
  <si>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</si>
  <si>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</si>
  <si>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</si>
  <si>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</si>
  <si>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</si>
  <si>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</si>
  <si>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</si>
  <si>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</si>
  <si>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</si>
  <si>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</si>
  <si>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</si>
  <si>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</si>
  <si>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</si>
  <si>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</si>
  <si>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</si>
  <si>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</si>
  <si>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</si>
  <si>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</si>
  <si>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</si>
  <si>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</si>
  <si>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</si>
  <si>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</si>
  <si>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</si>
  <si>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</si>
  <si>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</si>
  <si>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</si>
  <si>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</si>
  <si>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</si>
  <si>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</si>
  <si>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</si>
  <si>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</si>
  <si>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</si>
  <si>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</si>
  <si>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</si>
  <si>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</si>
  <si>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</si>
  <si>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</si>
  <si>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</si>
  <si>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</si>
  <si>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</si>
  <si>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</si>
  <si>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</si>
  <si>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</si>
  <si>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</si>
  <si>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</si>
  <si>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</si>
  <si>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</si>
  <si>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</si>
  <si>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</si>
  <si>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</si>
  <si>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</si>
  <si>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</si>
  <si>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</si>
  <si>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</si>
  <si>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</si>
  <si>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</si>
  <si>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</si>
  <si>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</si>
  <si>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</si>
  <si>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</si>
  <si>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</si>
  <si>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</si>
  <si>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</si>
  <si>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</si>
  <si>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</si>
  <si>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</si>
  <si>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</si>
  <si>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</si>
  <si>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</si>
  <si>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</si>
  <si>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</si>
  <si>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</si>
  <si>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</si>
  <si>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</si>
  <si>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</si>
  <si>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</si>
  <si>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</si>
  <si>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</si>
  <si>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</si>
  <si>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</si>
  <si>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</si>
  <si>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</si>
  <si>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</si>
  <si>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</si>
  <si>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</si>
  <si>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</si>
  <si>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</si>
  <si>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</si>
  <si>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</si>
  <si>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</si>
  <si>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</si>
  <si>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</si>
  <si>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</si>
  <si>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</si>
  <si>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</si>
  <si>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</si>
  <si>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</si>
  <si>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</si>
  <si>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</si>
  <si>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</si>
  <si>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</si>
  <si>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</si>
  <si>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</si>
  <si>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</si>
  <si>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</si>
  <si>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</si>
  <si>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</si>
  <si>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</si>
  <si>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</si>
  <si>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</si>
  <si>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</si>
  <si>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</si>
  <si>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</si>
  <si>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</si>
  <si>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</si>
  <si>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</si>
  <si>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</si>
  <si>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</si>
  <si>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</si>
  <si>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</si>
  <si>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</si>
  <si>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</si>
  <si>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</si>
  <si>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</si>
  <si>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</si>
  <si>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</si>
  <si>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</si>
  <si>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</si>
  <si>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</si>
  <si>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</si>
  <si>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</si>
  <si>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</si>
  <si>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</si>
  <si>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</si>
  <si>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</si>
  <si>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</si>
  <si>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</si>
  <si>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</si>
  <si>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</si>
  <si>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</si>
  <si>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</si>
  <si>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</si>
  <si>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</si>
  <si>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</si>
  <si>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</si>
  <si>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</si>
  <si>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</si>
  <si>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</si>
  <si>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</si>
  <si>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</si>
  <si>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</si>
  <si>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</si>
  <si>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</si>
  <si>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</si>
  <si>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</si>
  <si>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</si>
  <si>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</si>
  <si>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</si>
  <si>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</si>
  <si>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</si>
  <si>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</si>
  <si>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</si>
  <si>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</si>
  <si>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</si>
  <si>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</si>
  <si>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</si>
  <si>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</si>
  <si>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</si>
  <si>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</si>
  <si>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</si>
  <si>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</si>
  <si>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</si>
  <si>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</si>
  <si>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</si>
  <si>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</si>
  <si>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</si>
  <si>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</si>
  <si>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</si>
  <si>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</si>
  <si>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</si>
  <si>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</si>
  <si>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</si>
  <si>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</si>
  <si>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</si>
  <si>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</si>
  <si>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</si>
  <si>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</si>
  <si>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</si>
  <si>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</si>
  <si>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</si>
  <si>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</si>
  <si>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</si>
  <si>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</si>
  <si>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</si>
  <si>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</si>
  <si>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</si>
  <si>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</si>
  <si>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</si>
  <si>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</si>
  <si>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</si>
  <si>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</si>
  <si>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</si>
  <si>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</si>
  <si>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</si>
  <si>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</si>
  <si>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</si>
  <si>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</si>
  <si>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</si>
  <si>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</si>
  <si>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</si>
  <si>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</si>
  <si>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</si>
  <si>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</si>
  <si>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</si>
  <si>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</si>
  <si>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</si>
  <si>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</si>
  <si>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</si>
  <si>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</si>
  <si>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</si>
  <si>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</si>
  <si>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</si>
  <si>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</si>
  <si>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</si>
  <si>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</si>
  <si>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</si>
  <si>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</si>
  <si>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</si>
  <si>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</si>
  <si>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</si>
  <si>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</si>
  <si>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</si>
  <si>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</si>
  <si>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</si>
  <si>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</si>
  <si>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</si>
  <si>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</si>
  <si>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</si>
  <si>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</si>
  <si>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</si>
  <si>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</si>
  <si>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</si>
  <si>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</si>
  <si>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</si>
  <si>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</si>
  <si>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</si>
  <si>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</si>
  <si>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</si>
  <si>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</si>
  <si>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</si>
  <si>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</si>
  <si>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</si>
  <si>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</si>
  <si>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</si>
  <si>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</si>
  <si>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</si>
  <si>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</si>
  <si>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</si>
  <si>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</si>
  <si>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</si>
  <si>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</si>
  <si>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</si>
  <si>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</si>
  <si>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</si>
  <si>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</si>
  <si>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</si>
  <si>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</si>
  <si>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</si>
  <si>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</si>
  <si>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</si>
  <si>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</si>
  <si>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</si>
  <si>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</si>
  <si>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</si>
  <si>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</si>
  <si>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</si>
  <si>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</si>
  <si>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</si>
  <si>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</si>
  <si>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</si>
  <si>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</si>
  <si>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</si>
  <si>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</si>
  <si>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</si>
  <si>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</si>
  <si>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</si>
  <si>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</si>
  <si>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</si>
  <si>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</si>
  <si>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</si>
  <si>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</si>
  <si>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</si>
  <si>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</si>
  <si>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</si>
  <si>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</si>
  <si>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</si>
  <si>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</si>
  <si>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</si>
  <si>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</si>
  <si>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</si>
  <si>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</si>
  <si>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</si>
  <si>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</si>
  <si>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</si>
  <si>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</si>
  <si>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</si>
  <si>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</si>
  <si>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</si>
  <si>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</si>
  <si>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</si>
  <si>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</si>
  <si>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</si>
  <si>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</si>
  <si>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</si>
  <si>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</si>
  <si>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</si>
  <si>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</si>
  <si>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</si>
  <si>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</si>
  <si>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</si>
  <si>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</si>
  <si>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</si>
  <si>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</si>
  <si>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</si>
  <si>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</si>
  <si>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</si>
  <si>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</si>
  <si>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</si>
  <si>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</si>
  <si>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</si>
  <si>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</si>
  <si>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</si>
  <si>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</si>
  <si>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</si>
  <si>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</si>
  <si>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</si>
  <si>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</si>
  <si>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</si>
  <si>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</si>
  <si>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</si>
  <si>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</si>
  <si>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</si>
  <si>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</si>
  <si>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</si>
  <si>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</si>
  <si>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</si>
  <si>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</si>
  <si>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</si>
  <si>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</si>
  <si>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</si>
  <si>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</si>
  <si>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</si>
  <si>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</si>
  <si>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</si>
  <si>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</si>
  <si>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</si>
  <si>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</si>
  <si>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</si>
  <si>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</si>
  <si>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</si>
  <si>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</si>
  <si>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</si>
  <si>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</si>
  <si>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</si>
  <si>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</si>
  <si>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</si>
  <si>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</si>
  <si>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</si>
  <si>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</si>
  <si>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</si>
  <si>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</si>
  <si>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</si>
  <si>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</si>
  <si>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</si>
  <si>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</si>
  <si>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</si>
  <si>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</si>
  <si>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</si>
  <si>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</si>
  <si>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</si>
  <si>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</si>
  <si>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</si>
  <si>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</si>
  <si>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</si>
  <si>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</si>
  <si>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</si>
  <si>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</si>
  <si>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</si>
  <si>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</si>
  <si>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</si>
  <si>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</si>
  <si>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</si>
  <si>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</si>
  <si>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</si>
  <si>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</si>
  <si>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</si>
  <si>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</si>
  <si>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</si>
  <si>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</si>
  <si>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</si>
  <si>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</si>
  <si>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</si>
  <si>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</si>
  <si>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</si>
  <si>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</si>
  <si>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</si>
  <si>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</si>
  <si>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</si>
  <si>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</si>
  <si>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</si>
  <si>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</si>
  <si>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</si>
  <si>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</si>
  <si>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</si>
  <si>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</si>
  <si>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</si>
  <si>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</si>
  <si>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</si>
  <si>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</si>
  <si>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</si>
  <si>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</si>
  <si>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</si>
  <si>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</si>
  <si>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</si>
  <si>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</si>
  <si>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</si>
  <si>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</si>
  <si>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</si>
  <si>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</si>
  <si>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</si>
  <si>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</si>
  <si>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</si>
  <si>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</si>
  <si>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</si>
  <si>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</si>
  <si>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</si>
  <si>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</si>
  <si>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</si>
  <si>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</si>
  <si>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</si>
  <si>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</si>
  <si>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</si>
  <si>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</si>
  <si>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</si>
  <si>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</si>
  <si>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</si>
  <si>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</si>
  <si>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</si>
  <si>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</si>
  <si>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</si>
  <si>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</si>
  <si>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</si>
  <si>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</si>
  <si>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</si>
  <si>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</si>
  <si>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</si>
  <si>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</si>
  <si>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</si>
  <si>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</si>
  <si>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</si>
  <si>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</si>
  <si>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</si>
  <si>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</si>
  <si>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</si>
  <si>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</si>
  <si>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</si>
  <si>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</si>
  <si>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</si>
  <si>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</si>
  <si>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</si>
  <si>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</si>
  <si>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</si>
  <si>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</si>
  <si>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</si>
  <si>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</si>
  <si>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</si>
  <si>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</si>
  <si>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</si>
  <si>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</si>
  <si>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</si>
  <si>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</si>
  <si>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</si>
  <si>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</si>
  <si>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</si>
  <si>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</si>
  <si>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</si>
  <si>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</si>
  <si>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</si>
  <si>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</si>
  <si>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</si>
  <si>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</si>
  <si>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</si>
  <si>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</si>
  <si>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</si>
  <si>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</si>
  <si>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</si>
  <si>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</si>
  <si>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</si>
  <si>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</si>
  <si>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</si>
  <si>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</si>
  <si>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</si>
  <si>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</si>
  <si>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</si>
  <si>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</si>
  <si>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</si>
  <si>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</si>
  <si>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</si>
  <si>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</si>
  <si>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</si>
  <si>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</si>
  <si>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</si>
  <si>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</si>
  <si>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</si>
  <si>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</si>
  <si>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</si>
  <si>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</si>
  <si>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</si>
  <si>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</si>
  <si>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</si>
  <si>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</si>
  <si>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</si>
  <si>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</si>
  <si>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</si>
  <si>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</si>
  <si>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</si>
  <si>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</si>
  <si>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</si>
  <si>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</si>
  <si>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</si>
  <si>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</si>
  <si>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</si>
  <si>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</si>
  <si>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</si>
  <si>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</si>
  <si>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</si>
  <si>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</si>
  <si>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</si>
  <si>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</si>
  <si>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</si>
  <si>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</si>
  <si>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</si>
  <si>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</si>
  <si>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</si>
  <si>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</si>
  <si>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</si>
  <si>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</si>
  <si>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</si>
  <si>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</si>
  <si>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</si>
  <si>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</si>
  <si>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</si>
  <si>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</si>
  <si>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</si>
  <si>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</si>
  <si>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</si>
  <si>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</si>
  <si>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</si>
  <si>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</si>
  <si>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</si>
  <si>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</si>
  <si>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</si>
  <si>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</si>
  <si>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</si>
  <si>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</si>
  <si>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</si>
  <si>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</si>
  <si>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</si>
  <si>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</si>
  <si>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</si>
  <si>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</si>
  <si>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</si>
  <si>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</si>
  <si>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</si>
  <si>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</si>
  <si>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</si>
  <si>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</si>
  <si>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</si>
  <si>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</si>
  <si>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</si>
  <si>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</si>
  <si>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</si>
  <si>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</si>
  <si>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</si>
  <si>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</si>
  <si>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</si>
  <si>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</si>
  <si>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</si>
  <si>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</si>
  <si>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</si>
  <si>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</si>
  <si>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</si>
  <si>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</si>
  <si>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</si>
  <si>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</si>
  <si>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</si>
  <si>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</si>
  <si>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</si>
  <si>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</si>
  <si>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</si>
  <si>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</si>
  <si>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</si>
  <si>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</si>
  <si>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</si>
  <si>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</si>
  <si>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</si>
  <si>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</si>
  <si>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</si>
  <si>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</si>
  <si>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</si>
  <si>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</si>
  <si>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</si>
  <si>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</si>
  <si>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</si>
  <si>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</si>
  <si>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</si>
  <si>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</si>
  <si>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</si>
  <si>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</si>
  <si>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</si>
  <si>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</si>
  <si>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</si>
  <si>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</si>
  <si>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</si>
  <si>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</si>
  <si>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</si>
  <si>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</si>
  <si>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</si>
  <si>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</si>
  <si>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</si>
  <si>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</si>
  <si>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</si>
  <si>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</si>
  <si>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</si>
  <si>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</si>
  <si>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</si>
  <si>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</si>
  <si>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</si>
  <si>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</si>
  <si>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</si>
  <si>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</si>
  <si>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</si>
  <si>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</si>
  <si>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</si>
  <si>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</si>
  <si>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</si>
  <si>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</si>
  <si>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</si>
  <si>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</si>
  <si>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</si>
  <si>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</si>
  <si>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</si>
  <si>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</si>
  <si>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</si>
  <si>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</si>
  <si>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</si>
  <si>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</si>
  <si>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</si>
  <si>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</si>
  <si>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</si>
  <si>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</si>
  <si>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</si>
  <si>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</si>
  <si>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</si>
  <si>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</si>
  <si>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</si>
  <si>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</si>
  <si>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</si>
  <si>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</si>
  <si>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</si>
  <si>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</si>
  <si>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</si>
  <si>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</si>
  <si>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</si>
  <si>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</si>
  <si>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</si>
  <si>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</si>
  <si>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</si>
  <si>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</si>
  <si>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</si>
  <si>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</si>
  <si>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</si>
  <si>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</si>
  <si>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</si>
  <si>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</si>
  <si>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</si>
  <si>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</si>
  <si>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</si>
  <si>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</si>
  <si>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</si>
  <si>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</si>
  <si>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</si>
  <si>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</si>
  <si>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</si>
  <si>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</si>
  <si>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</si>
  <si>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</si>
  <si>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</si>
  <si>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</si>
  <si>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</si>
  <si>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</si>
  <si>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</si>
  <si>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</si>
  <si>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</si>
  <si>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</si>
  <si>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</si>
  <si>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</si>
  <si>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</si>
  <si>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</si>
  <si>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</si>
  <si>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</si>
  <si>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</si>
  <si>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</si>
  <si>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</si>
  <si>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</si>
  <si>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</si>
  <si>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</si>
  <si>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</si>
  <si>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</si>
  <si>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</si>
  <si>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</si>
  <si>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</si>
  <si>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</si>
  <si>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</si>
  <si>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</si>
  <si>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</si>
  <si>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</si>
  <si>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</si>
  <si>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</si>
  <si>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</si>
  <si>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</si>
  <si>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</si>
  <si>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</si>
  <si>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</si>
  <si>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</si>
  <si>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</si>
  <si>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</si>
  <si>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</si>
  <si>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</si>
  <si>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</si>
  <si>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</si>
  <si>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</si>
  <si>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</si>
  <si>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</si>
  <si>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</si>
  <si>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</si>
  <si>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</si>
  <si>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</si>
  <si>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</si>
  <si>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</si>
  <si>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</si>
  <si>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</si>
  <si>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</si>
  <si>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</si>
  <si>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</si>
  <si>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</si>
  <si>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</si>
  <si>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</si>
  <si>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</si>
  <si>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</si>
  <si>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</si>
  <si>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</si>
  <si>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</si>
  <si>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</si>
  <si>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</si>
  <si>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</si>
  <si>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</si>
  <si>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</si>
  <si>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</si>
  <si>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</si>
  <si>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</si>
  <si>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</si>
  <si>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</si>
  <si>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</si>
  <si>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</si>
  <si>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</si>
  <si>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</si>
  <si>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</si>
  <si>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</si>
  <si>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</si>
  <si>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</si>
  <si>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</si>
  <si>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</si>
  <si>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</si>
  <si>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</si>
  <si>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</si>
  <si>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</si>
  <si>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</si>
  <si>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</si>
  <si>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</si>
  <si>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</si>
  <si>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</si>
  <si>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</si>
  <si>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</si>
  <si>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</si>
  <si>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</si>
  <si>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</si>
  <si>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</si>
  <si>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</si>
  <si>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</si>
  <si>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</si>
  <si>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</si>
  <si>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</si>
  <si>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</si>
  <si>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</si>
  <si>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</si>
  <si>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</si>
  <si>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</si>
  <si>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</si>
  <si>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</si>
  <si>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</si>
  <si>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</si>
  <si>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</si>
  <si>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</si>
  <si>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</si>
  <si>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</si>
  <si>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</si>
  <si>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</si>
  <si>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</si>
  <si>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</si>
  <si>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</si>
  <si>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</si>
  <si>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</si>
  <si>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</si>
  <si>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</si>
  <si>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</si>
  <si>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</si>
  <si>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</si>
  <si>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</si>
  <si>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</si>
  <si>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</si>
  <si>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</si>
  <si>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</si>
  <si>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</si>
  <si>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</si>
  <si>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</si>
  <si>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</si>
  <si>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</si>
  <si>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</si>
  <si>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</si>
  <si>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</si>
  <si>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</si>
  <si>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</si>
  <si>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</si>
  <si>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</si>
  <si>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</si>
  <si>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</si>
  <si>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</si>
  <si>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</si>
  <si>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</si>
  <si>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</si>
  <si>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</si>
  <si>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</si>
  <si>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</si>
  <si>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</si>
  <si>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</si>
  <si>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</si>
  <si>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</si>
  <si>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</si>
  <si>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</si>
  <si>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</si>
  <si>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</si>
  <si>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</si>
  <si>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</si>
  <si>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</si>
  <si>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</si>
  <si>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</si>
  <si>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</si>
  <si>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</si>
  <si>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</si>
  <si>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</si>
  <si>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</si>
  <si>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</si>
  <si>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</si>
  <si>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</si>
  <si>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</si>
  <si>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</si>
  <si>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</si>
  <si>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</si>
  <si>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</si>
  <si>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</si>
  <si>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</si>
  <si>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</si>
  <si>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</si>
  <si>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</si>
  <si>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</si>
  <si>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</si>
  <si>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</si>
  <si>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</si>
  <si>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</si>
  <si>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</si>
  <si>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</si>
  <si>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</si>
  <si>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</si>
  <si>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</si>
  <si>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</si>
  <si>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</si>
  <si>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</si>
  <si>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</si>
  <si>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</si>
  <si>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</si>
  <si>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</si>
  <si>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</si>
  <si>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</si>
  <si>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</si>
  <si>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</si>
  <si>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</si>
  <si>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</si>
  <si>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</si>
  <si>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</si>
  <si>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</si>
  <si>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</si>
  <si>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</si>
  <si>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</si>
  <si>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</si>
  <si>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</si>
  <si>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</si>
  <si>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</si>
  <si>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</si>
  <si>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</si>
  <si>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</si>
  <si>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</si>
  <si>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</si>
  <si>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</si>
  <si>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</si>
  <si>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</si>
  <si>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</si>
  <si>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</si>
  <si>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</si>
  <si>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</si>
  <si>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</si>
  <si>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</si>
  <si>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</si>
  <si>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</si>
  <si>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</si>
  <si>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</si>
  <si>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</si>
  <si>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</si>
  <si>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</si>
  <si>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</si>
  <si>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</si>
  <si>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</si>
  <si>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</si>
  <si>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</si>
  <si>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</si>
  <si>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</si>
  <si>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</si>
  <si>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</si>
  <si>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</si>
  <si>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</si>
  <si>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</si>
  <si>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</si>
  <si>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</si>
  <si>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</si>
  <si>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</si>
  <si>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</si>
  <si>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</si>
  <si>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</si>
  <si>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</si>
  <si>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</si>
  <si>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</si>
  <si>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</si>
  <si>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</si>
  <si>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</si>
  <si>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</si>
  <si>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</si>
  <si>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</si>
  <si>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</si>
  <si>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</si>
  <si>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</si>
  <si>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</si>
  <si>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</si>
  <si>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</si>
  <si>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</si>
  <si>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</si>
  <si>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</si>
  <si>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</si>
  <si>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</si>
  <si>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</si>
  <si>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</si>
  <si>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</si>
  <si>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</si>
  <si>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</si>
  <si>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</si>
  <si>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</si>
  <si>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</si>
  <si>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</si>
  <si>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</si>
  <si>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</si>
  <si>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</si>
  <si>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</si>
  <si>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</si>
  <si>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</si>
  <si>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</si>
  <si>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</si>
  <si>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</si>
  <si>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</si>
  <si>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</si>
  <si>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</si>
  <si>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</si>
  <si>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</si>
  <si>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</si>
  <si>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</si>
  <si>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</si>
  <si>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</si>
  <si>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</si>
  <si>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</si>
  <si>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</si>
  <si>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</si>
  <si>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</si>
  <si>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</si>
  <si>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</si>
  <si>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</si>
  <si>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</si>
  <si>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</si>
  <si>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</si>
  <si>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</si>
  <si>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</si>
  <si>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</si>
  <si>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</si>
  <si>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</si>
  <si>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</si>
  <si>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</si>
  <si>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</si>
  <si>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</si>
  <si>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</si>
  <si>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</si>
  <si>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</si>
  <si>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</si>
  <si>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</si>
  <si>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</si>
  <si>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</si>
  <si>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</si>
  <si>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</si>
  <si>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</si>
  <si>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</si>
  <si>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</si>
  <si>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</si>
  <si>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</si>
  <si>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</si>
  <si>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</si>
  <si>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</si>
  <si>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</si>
  <si>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</si>
  <si>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</si>
  <si>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</si>
  <si>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</si>
  <si>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</si>
  <si>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</si>
  <si>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</si>
  <si>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</si>
  <si>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</si>
  <si>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</si>
  <si>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</si>
  <si>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</si>
  <si>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</si>
  <si>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</si>
  <si>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</si>
  <si>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</si>
  <si>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</si>
  <si>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</si>
  <si>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</si>
  <si>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</si>
  <si>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</si>
  <si>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</si>
  <si>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</si>
  <si>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</si>
  <si>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</si>
  <si>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</si>
  <si>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</si>
  <si>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</si>
  <si>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</si>
  <si>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</si>
  <si>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</si>
  <si>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</si>
  <si>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</si>
  <si>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</si>
  <si>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</si>
  <si>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</si>
  <si>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</si>
  <si>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</si>
  <si>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</si>
  <si>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</si>
  <si>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</si>
  <si>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</si>
  <si>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</si>
  <si>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</si>
  <si>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</si>
  <si>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</si>
  <si>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</si>
  <si>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</si>
  <si>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</si>
  <si>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</si>
  <si>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</si>
  <si>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</si>
  <si>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</si>
  <si>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</si>
  <si>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</si>
  <si>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</si>
  <si>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</si>
  <si>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</si>
  <si>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</si>
  <si>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</si>
  <si>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</si>
  <si>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</si>
  <si>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</si>
  <si>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</si>
  <si>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</si>
  <si>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</si>
  <si>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</si>
  <si>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</si>
  <si>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</si>
  <si>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</si>
  <si>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</si>
  <si>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</si>
  <si>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</si>
  <si>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</si>
  <si>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</si>
  <si>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</si>
  <si>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</si>
  <si>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</si>
  <si>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</si>
  <si>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</si>
  <si>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</si>
  <si>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</si>
  <si>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</si>
  <si>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</si>
  <si>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</si>
  <si>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</si>
  <si>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</si>
  <si>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</si>
  <si>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</si>
  <si>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</si>
  <si>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</si>
  <si>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</si>
  <si>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</si>
  <si>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</si>
  <si>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</si>
  <si>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</si>
  <si>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</si>
  <si>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</si>
  <si>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</si>
  <si>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</si>
  <si>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</si>
  <si>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</si>
  <si>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</si>
  <si>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</si>
  <si>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</si>
  <si>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</si>
  <si>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</si>
  <si>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</si>
  <si>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</si>
  <si>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</si>
  <si>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</si>
  <si>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</si>
  <si>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</si>
  <si>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</si>
  <si>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</si>
  <si>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</si>
  <si>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</si>
  <si>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</si>
  <si>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</si>
  <si>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</si>
  <si>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</si>
  <si>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</si>
  <si>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</si>
  <si>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</si>
  <si>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</si>
  <si>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</si>
  <si>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</si>
  <si>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</si>
  <si>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</si>
  <si>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</si>
  <si>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</si>
  <si>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</si>
  <si>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</si>
  <si>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</si>
  <si>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</si>
  <si>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</si>
  <si>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</si>
  <si>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</si>
  <si>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</si>
  <si>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</si>
  <si>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</si>
  <si>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</si>
  <si>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</si>
  <si>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</si>
  <si>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</si>
  <si>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</si>
  <si>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</si>
  <si>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</si>
  <si>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</si>
  <si>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</si>
  <si>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</si>
  <si>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</si>
  <si>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</si>
  <si>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</si>
  <si>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</si>
  <si>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</si>
  <si>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</si>
  <si>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</si>
  <si>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</si>
  <si>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</si>
  <si>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</si>
  <si>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</si>
  <si>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</si>
  <si>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</si>
  <si>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</si>
  <si>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</si>
  <si>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</si>
  <si>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</si>
  <si>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</si>
  <si>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</si>
  <si>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</si>
  <si>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</si>
  <si>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</si>
  <si>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</si>
  <si>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</si>
  <si>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</si>
  <si>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</si>
  <si>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</si>
  <si>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</si>
  <si>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</si>
  <si>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</si>
  <si>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</si>
  <si>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</si>
  <si>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</si>
  <si>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</si>
  <si>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</si>
  <si>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</si>
  <si>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</si>
  <si>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</si>
  <si>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</si>
  <si>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</si>
  <si>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</si>
  <si>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</si>
  <si>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</si>
  <si>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</si>
  <si>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</si>
  <si>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</si>
  <si>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</si>
  <si>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</si>
  <si>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</si>
  <si>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</si>
  <si>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</si>
  <si>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</si>
  <si>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</si>
  <si>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</si>
  <si>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</si>
  <si>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</si>
  <si>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</si>
  <si>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</si>
  <si>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</si>
  <si>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</si>
  <si>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</si>
  <si>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</si>
  <si>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</si>
  <si>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</si>
  <si>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</si>
  <si>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</si>
  <si>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</si>
  <si>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</si>
  <si>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</si>
  <si>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</si>
  <si>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</si>
  <si>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</si>
  <si>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</si>
  <si>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</si>
  <si>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</si>
  <si>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</si>
  <si>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</si>
  <si>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</si>
  <si>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</si>
  <si>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</si>
  <si>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</si>
  <si>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</si>
  <si>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</si>
  <si>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</si>
  <si>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</si>
  <si>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</si>
  <si>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</si>
  <si>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</si>
  <si>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</si>
  <si>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</si>
  <si>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</si>
  <si>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</si>
  <si>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</si>
  <si>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</si>
  <si>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</si>
  <si>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</si>
  <si>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</si>
  <si>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</si>
  <si>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</si>
  <si>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</si>
  <si>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</si>
  <si>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</si>
  <si>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</si>
  <si>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</si>
  <si>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</si>
  <si>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</si>
  <si>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</si>
  <si>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</si>
  <si>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</si>
  <si>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</si>
  <si>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</si>
  <si>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</si>
  <si>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</si>
  <si>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</si>
  <si>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</si>
  <si>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</si>
  <si>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</si>
  <si>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</si>
  <si>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</si>
  <si>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</si>
  <si>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</si>
  <si>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</si>
  <si>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</si>
  <si>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</si>
  <si>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</si>
  <si>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</si>
  <si>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</si>
  <si>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</si>
  <si>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</si>
  <si>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</si>
  <si>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</si>
  <si>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</si>
  <si>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</si>
  <si>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</si>
  <si>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</si>
  <si>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</si>
  <si>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</si>
  <si>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</si>
  <si>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</si>
  <si>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</si>
  <si>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</si>
  <si>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</si>
  <si>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</si>
  <si>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</si>
  <si>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</si>
  <si>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</si>
  <si>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</si>
  <si>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</si>
  <si>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</si>
  <si>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</si>
  <si>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</si>
  <si>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</si>
  <si>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</si>
  <si>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</si>
  <si>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</si>
  <si>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</si>
  <si>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</si>
  <si>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</si>
  <si>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</si>
  <si>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</si>
  <si>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</si>
  <si>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</si>
  <si>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</si>
  <si>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</si>
  <si>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</si>
  <si>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</si>
  <si>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</si>
  <si>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</si>
  <si>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</si>
  <si>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</si>
  <si>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</si>
  <si>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</si>
  <si>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</si>
  <si>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</si>
  <si>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</si>
  <si>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</si>
  <si>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</si>
  <si>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</si>
  <si>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</si>
  <si>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</si>
  <si>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</si>
  <si>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</si>
  <si>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</si>
  <si>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</si>
  <si>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</si>
  <si>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</si>
  <si>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</si>
  <si>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</si>
  <si>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</si>
  <si>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</si>
  <si>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</si>
  <si>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</si>
  <si>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</si>
  <si>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</si>
  <si>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</si>
  <si>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</si>
  <si>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</si>
  <si>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</si>
  <si>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</si>
  <si>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</si>
  <si>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</si>
  <si>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</si>
  <si>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</si>
  <si>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</si>
  <si>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</si>
  <si>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</si>
  <si>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</si>
  <si>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</si>
  <si>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</si>
  <si>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</si>
  <si>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</si>
  <si>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</si>
  <si>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</si>
  <si>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</si>
  <si>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</si>
  <si>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</si>
  <si>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</si>
  <si>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</si>
  <si>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</si>
  <si>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</si>
  <si>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</si>
  <si>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</si>
  <si>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</si>
  <si>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</si>
  <si>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</si>
  <si>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</si>
  <si>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</si>
  <si>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</si>
  <si>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</si>
  <si>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</si>
  <si>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</si>
  <si>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</si>
  <si>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</si>
  <si>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</si>
  <si>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</si>
  <si>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</si>
  <si>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</si>
  <si>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</si>
  <si>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</si>
  <si>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</si>
  <si>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</si>
  <si>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</si>
  <si>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</si>
  <si>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</si>
  <si>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</si>
  <si>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</si>
  <si>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</si>
  <si>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</si>
  <si>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</si>
  <si>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</si>
  <si>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</si>
  <si>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</si>
  <si>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</si>
  <si>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</si>
  <si>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</si>
  <si>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</si>
  <si>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</si>
  <si>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</si>
  <si>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</si>
  <si>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</si>
  <si>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</si>
  <si>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</si>
  <si>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</si>
  <si>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</si>
  <si>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</si>
  <si>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</si>
  <si>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</si>
  <si>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</si>
  <si>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</si>
  <si>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</si>
  <si>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</si>
  <si>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</si>
  <si>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</si>
  <si>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</si>
  <si>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</si>
  <si>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</si>
  <si>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</si>
  <si>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</si>
  <si>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</si>
  <si>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</si>
  <si>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</si>
  <si>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</si>
  <si>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</si>
  <si>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</si>
  <si>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</si>
  <si>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</si>
  <si>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</si>
  <si>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</si>
  <si>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</si>
  <si>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</si>
  <si>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</si>
  <si>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</si>
  <si>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</si>
  <si>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</si>
  <si>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</si>
  <si>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</si>
  <si>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</si>
  <si>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</si>
  <si>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</si>
  <si>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</si>
  <si>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</si>
  <si>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</si>
  <si>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</si>
  <si>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</si>
  <si>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</si>
  <si>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</si>
  <si>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</si>
  <si>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</si>
  <si>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</si>
  <si>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</si>
  <si>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</si>
  <si>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</si>
  <si>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</si>
  <si>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</si>
  <si>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</si>
  <si>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</si>
  <si>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</si>
  <si>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</si>
  <si>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</si>
  <si>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</si>
  <si>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</si>
  <si>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</si>
  <si>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</si>
  <si>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</si>
  <si>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</si>
  <si>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</si>
  <si>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</si>
  <si>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</si>
  <si>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</si>
  <si>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</si>
  <si>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</si>
  <si>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</si>
  <si>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</si>
  <si>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</si>
  <si>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</si>
  <si>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</si>
  <si>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</si>
  <si>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</si>
  <si>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</si>
  <si>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</si>
  <si>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</si>
  <si>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</si>
  <si>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</si>
  <si>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</si>
  <si>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</si>
  <si>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</si>
  <si>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</si>
  <si>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</si>
  <si>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</si>
  <si>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</si>
  <si>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</si>
  <si>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</si>
  <si>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</si>
  <si>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</si>
  <si>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</si>
  <si>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</si>
  <si>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</si>
  <si>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</si>
  <si>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</si>
  <si>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</si>
  <si>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</si>
  <si>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</si>
  <si>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</si>
  <si>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</si>
  <si>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</si>
  <si>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</si>
  <si>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</si>
  <si>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</si>
  <si>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</si>
  <si>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</si>
  <si>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</si>
  <si>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</si>
  <si>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</si>
  <si>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</si>
  <si>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</si>
  <si>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</si>
  <si>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</si>
  <si>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</si>
  <si>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</si>
  <si>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</si>
  <si>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</si>
  <si>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</si>
  <si>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</si>
  <si>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</si>
  <si>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</si>
  <si>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</si>
  <si>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</si>
  <si>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</si>
  <si>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</si>
  <si>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</si>
  <si>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</si>
  <si>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</si>
  <si>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</si>
  <si>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</si>
  <si>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</si>
  <si>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</si>
  <si>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</si>
  <si>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</si>
  <si>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</si>
  <si>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</si>
  <si>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</si>
  <si>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</si>
  <si>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</si>
  <si>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</si>
  <si>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</si>
  <si>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</si>
  <si>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</si>
  <si>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</si>
  <si>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</si>
  <si>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</si>
  <si>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</si>
  <si>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</si>
  <si>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</si>
  <si>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</si>
  <si>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</si>
  <si>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</si>
  <si>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</si>
  <si>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</si>
  <si>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</si>
  <si>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</si>
  <si>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</si>
  <si>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</si>
  <si>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</si>
  <si>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</si>
  <si>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</si>
  <si>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</si>
  <si>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</si>
  <si>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</si>
  <si>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</si>
  <si>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</si>
  <si>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</si>
  <si>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</si>
  <si>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</si>
  <si>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</si>
  <si>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</si>
  <si>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</si>
  <si>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</si>
  <si>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</si>
  <si>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</si>
  <si>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</si>
  <si>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</si>
  <si>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</si>
  <si>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</si>
  <si>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</si>
  <si>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</si>
  <si>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</si>
  <si>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</si>
  <si>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</si>
  <si>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</si>
  <si>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</si>
  <si>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</si>
  <si>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</si>
  <si>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</si>
  <si>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</si>
  <si>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</si>
  <si>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</si>
  <si>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</si>
  <si>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</si>
  <si>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</si>
  <si>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</si>
  <si>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</si>
  <si>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</si>
  <si>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</si>
  <si>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</si>
  <si>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</si>
  <si>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</si>
  <si>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</si>
  <si>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</si>
  <si>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</si>
  <si>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</si>
  <si>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</si>
  <si>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</si>
  <si>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</si>
  <si>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</si>
  <si>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</si>
  <si>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</si>
  <si>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</si>
  <si>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</si>
  <si>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</si>
  <si>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</si>
  <si>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</si>
  <si>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</si>
  <si>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</si>
  <si>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</si>
  <si>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</si>
  <si>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</si>
  <si>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</si>
  <si>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</si>
  <si>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</si>
  <si>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</si>
  <si>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</si>
  <si>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</si>
  <si>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</si>
  <si>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</si>
  <si>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</si>
  <si>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</si>
  <si>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</si>
  <si>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</si>
  <si>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</si>
  <si>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</si>
  <si>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</si>
  <si>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</si>
  <si>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</si>
  <si>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</si>
  <si>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</si>
  <si>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</si>
  <si>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</si>
  <si>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</si>
  <si>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</si>
  <si>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</si>
  <si>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</si>
  <si>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</si>
  <si>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</si>
  <si>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</si>
  <si>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</si>
  <si>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</si>
  <si>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</si>
  <si>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</si>
  <si>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</si>
  <si>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</si>
  <si>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</si>
  <si>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</si>
  <si>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</si>
  <si>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</si>
  <si>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</si>
  <si>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</si>
  <si>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</si>
  <si>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</si>
  <si>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</si>
  <si>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</si>
  <si>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</si>
  <si>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</si>
  <si>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</si>
  <si>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</si>
  <si>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</si>
  <si>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</si>
  <si>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</si>
  <si>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</si>
  <si>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</si>
  <si>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</si>
  <si>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</si>
  <si>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</si>
  <si>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</si>
  <si>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</si>
  <si>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</si>
  <si>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</si>
  <si>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</si>
  <si>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</si>
  <si>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</si>
  <si>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</si>
  <si>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</si>
  <si>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</si>
  <si>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</si>
  <si>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</si>
  <si>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</si>
  <si>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</si>
  <si>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</si>
  <si>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</si>
  <si>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</si>
  <si>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</si>
  <si>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</si>
  <si>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</si>
  <si>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</si>
  <si>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</si>
  <si>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</si>
  <si>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</si>
  <si>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</si>
  <si>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</si>
  <si>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</si>
  <si>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</si>
  <si>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</si>
  <si>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</si>
  <si>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</si>
  <si>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</si>
  <si>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</si>
  <si>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</si>
  <si>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</si>
  <si>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</si>
  <si>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</si>
  <si>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</si>
  <si>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</si>
  <si>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</si>
  <si>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</si>
  <si>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</si>
  <si>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</si>
  <si>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</si>
  <si>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</si>
  <si>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</si>
  <si>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</si>
  <si>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</si>
  <si>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</si>
  <si>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</si>
  <si>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</si>
  <si>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</si>
  <si>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</si>
  <si>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</si>
  <si>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</si>
  <si>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</si>
  <si>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</si>
  <si>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</si>
  <si>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</si>
  <si>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</si>
  <si>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</si>
  <si>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</si>
  <si>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</si>
  <si>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</si>
  <si>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</si>
  <si>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</si>
  <si>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</si>
  <si>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</si>
  <si>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</si>
  <si>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</si>
  <si>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</si>
  <si>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</si>
  <si>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</si>
  <si>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</si>
  <si>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</si>
  <si>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</si>
  <si>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</si>
  <si>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</si>
  <si>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</si>
  <si>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</si>
  <si>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</si>
  <si>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</si>
  <si>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</si>
  <si>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</si>
  <si>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</si>
  <si>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</si>
  <si>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</si>
  <si>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</si>
  <si>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</si>
  <si>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</si>
  <si>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</si>
  <si>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</si>
  <si>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</si>
  <si>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</si>
  <si>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</si>
  <si>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</si>
  <si>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</si>
  <si>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</si>
  <si>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</si>
  <si>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</si>
  <si>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</si>
  <si>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</si>
  <si>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</si>
  <si>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</si>
  <si>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</si>
  <si>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</si>
  <si>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</si>
  <si>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</si>
  <si>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</si>
  <si>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</si>
  <si>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</si>
  <si>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</si>
  <si>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</si>
  <si>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</si>
  <si>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</si>
  <si>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</si>
  <si>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</si>
  <si>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</si>
  <si>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</si>
  <si>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</si>
  <si>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</si>
  <si>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</si>
  <si>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</si>
  <si>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</si>
  <si>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</si>
  <si>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</si>
  <si>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</si>
  <si>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</si>
  <si>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</si>
  <si>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</si>
  <si>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</si>
  <si>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</si>
  <si>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</si>
  <si>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</si>
  <si>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</si>
  <si>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</si>
  <si>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</si>
  <si>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</si>
  <si>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</si>
  <si>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</si>
  <si>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</si>
  <si>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</si>
  <si>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</si>
  <si>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</si>
  <si>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</si>
  <si>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</si>
  <si>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</si>
  <si>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</si>
  <si>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</si>
  <si>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</si>
  <si>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</si>
  <si>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</si>
  <si>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</si>
  <si>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</si>
  <si>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</si>
  <si>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</si>
  <si>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</si>
  <si>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</si>
  <si>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</si>
  <si>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</si>
  <si>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</si>
  <si>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</si>
  <si>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</si>
  <si>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</si>
  <si>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</si>
  <si>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</si>
  <si>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</si>
  <si>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</si>
  <si>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</si>
  <si>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</si>
  <si>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</si>
  <si>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</si>
  <si>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</si>
  <si>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</si>
  <si>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</si>
  <si>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</si>
  <si>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</si>
  <si>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</si>
  <si>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</si>
  <si>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</si>
  <si>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</si>
  <si>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</si>
  <si>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</si>
  <si>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</si>
  <si>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</si>
  <si>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</si>
  <si>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</si>
  <si>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</si>
  <si>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</si>
  <si>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</si>
  <si>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</si>
  <si>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</si>
  <si>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</si>
  <si>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</si>
  <si>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</si>
  <si>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</si>
  <si>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</si>
  <si>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</si>
  <si>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</si>
  <si>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</si>
  <si>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</si>
  <si>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</si>
  <si>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</si>
  <si>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</si>
  <si>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</si>
  <si>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</si>
  <si>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</si>
  <si>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</si>
  <si>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</si>
  <si>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</si>
  <si>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</si>
  <si>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</si>
  <si>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</si>
  <si>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</si>
  <si>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</si>
  <si>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</si>
  <si>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</si>
  <si>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</si>
  <si>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</si>
  <si>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</si>
  <si>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</si>
  <si>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</si>
  <si>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</si>
  <si>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</si>
  <si>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</si>
  <si>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</si>
  <si>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</si>
  <si>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</si>
  <si>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</si>
  <si>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</si>
  <si>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</si>
  <si>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</si>
  <si>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</si>
  <si>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</si>
  <si>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</si>
  <si>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</si>
  <si>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</si>
  <si>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</si>
  <si>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</si>
  <si>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</si>
  <si>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</si>
  <si>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</si>
  <si>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</si>
  <si>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</si>
  <si>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</si>
  <si>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</si>
  <si>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</si>
  <si>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</si>
  <si>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</si>
  <si>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</si>
  <si>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</si>
  <si>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</si>
  <si>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</si>
  <si>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</si>
  <si>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</si>
  <si>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</si>
  <si>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</si>
  <si>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</si>
  <si>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</si>
  <si>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</si>
  <si>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</si>
  <si>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</si>
  <si>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</si>
  <si>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</si>
  <si>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</si>
  <si>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</si>
  <si>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</si>
  <si>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</si>
  <si>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</si>
  <si>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</si>
  <si>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</si>
  <si>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</si>
  <si>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</si>
  <si>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</si>
  <si>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</si>
  <si>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</si>
  <si>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</si>
  <si>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</si>
  <si>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</si>
  <si>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</si>
  <si>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</si>
  <si>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</si>
  <si>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</si>
  <si>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</si>
  <si>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</si>
  <si>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</si>
  <si>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</si>
  <si>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</si>
  <si>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</si>
  <si>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</si>
  <si>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</si>
  <si>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</si>
  <si>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</si>
  <si>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</si>
  <si>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</si>
  <si>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</si>
  <si>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</si>
  <si>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</si>
  <si>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</si>
  <si>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</si>
  <si>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</si>
  <si>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</si>
  <si>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</si>
  <si>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</si>
  <si>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</si>
  <si>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</si>
  <si>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</si>
  <si>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</si>
  <si>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</si>
  <si>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</si>
  <si>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</si>
  <si>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</si>
  <si>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</si>
  <si>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</si>
  <si>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</si>
  <si>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</si>
  <si>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</si>
  <si>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</si>
  <si>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</si>
  <si>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</si>
  <si>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</si>
  <si>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</si>
  <si>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</si>
  <si>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</si>
  <si>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</si>
  <si>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</si>
  <si>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</si>
  <si>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</si>
  <si>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</si>
  <si>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</si>
  <si>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</si>
  <si>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</si>
  <si>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</si>
  <si>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</si>
  <si>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</si>
  <si>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</si>
  <si>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</si>
  <si>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</si>
  <si>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</si>
  <si>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</si>
  <si>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</si>
  <si>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</si>
  <si>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</si>
  <si>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</si>
  <si>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</si>
  <si>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</si>
  <si>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</si>
  <si>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</si>
  <si>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</si>
  <si>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</si>
  <si>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</si>
  <si>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</si>
  <si>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</si>
  <si>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</si>
  <si>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</si>
  <si>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</si>
  <si>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</si>
  <si>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</si>
  <si>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</si>
  <si>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</si>
  <si>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</si>
  <si>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</si>
  <si>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</si>
  <si>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</si>
  <si>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</si>
  <si>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</si>
  <si>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</si>
  <si>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</si>
  <si>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</si>
  <si>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</si>
  <si>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</si>
  <si>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</si>
  <si>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</si>
  <si>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</si>
  <si>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</si>
  <si>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</si>
  <si>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</si>
  <si>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</si>
  <si>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</si>
  <si>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</si>
  <si>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</si>
  <si>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</si>
  <si>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</si>
  <si>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</si>
  <si>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</si>
  <si>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</si>
  <si>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</si>
  <si>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</si>
  <si>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</si>
  <si>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</si>
  <si>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</si>
  <si>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</si>
  <si>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</si>
  <si>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</si>
  <si>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</si>
  <si>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</si>
  <si>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</si>
  <si>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</si>
  <si>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</si>
  <si>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</si>
  <si>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</si>
  <si>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</si>
  <si>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</si>
  <si>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</si>
  <si>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</si>
  <si>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</si>
  <si>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</si>
  <si>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</si>
  <si>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</si>
  <si>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</si>
  <si>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</si>
  <si>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</si>
  <si>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</si>
  <si>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</si>
  <si>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</si>
  <si>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</si>
  <si>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</si>
  <si>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</si>
  <si>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</si>
  <si>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</si>
  <si>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</si>
  <si>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</si>
  <si>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</si>
  <si>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</si>
  <si>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</si>
  <si>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</si>
  <si>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</si>
  <si>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</si>
  <si>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</si>
  <si>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</si>
  <si>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</si>
  <si>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</si>
  <si>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</si>
  <si>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</si>
  <si>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</si>
  <si>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</si>
  <si>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</si>
  <si>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</si>
  <si>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</si>
  <si>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</si>
  <si>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</si>
  <si>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</si>
  <si>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</si>
  <si>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</si>
  <si>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</si>
  <si>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</si>
  <si>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</si>
  <si>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</si>
  <si>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</si>
  <si>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</si>
  <si>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</si>
  <si>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</si>
  <si>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</si>
  <si>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</si>
  <si>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</si>
  <si>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</si>
  <si>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</si>
  <si>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</si>
  <si>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</si>
  <si>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</si>
  <si>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</si>
  <si>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</si>
  <si>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</si>
  <si>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</si>
  <si>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</si>
  <si>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</si>
  <si>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</si>
  <si>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</si>
  <si>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</si>
  <si>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</si>
  <si>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</si>
  <si>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</si>
  <si>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</si>
  <si>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</si>
  <si>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</si>
  <si>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</si>
  <si>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</si>
  <si>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</si>
  <si>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</si>
  <si>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</si>
  <si>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</si>
  <si>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</si>
  <si>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</si>
  <si>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</si>
  <si>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</si>
  <si>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</si>
  <si>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</si>
  <si>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</si>
  <si>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</si>
  <si>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</si>
  <si>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</si>
  <si>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</si>
  <si>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</si>
  <si>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</si>
  <si>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</si>
  <si>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</si>
  <si>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</si>
  <si>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</si>
  <si>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</si>
  <si>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</si>
  <si>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</si>
  <si>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</si>
  <si>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</si>
  <si>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</si>
  <si>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</si>
  <si>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</si>
  <si>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</si>
  <si>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</si>
  <si>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</si>
  <si>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</si>
  <si>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</si>
  <si>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</si>
  <si>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</si>
  <si>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</si>
  <si>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</si>
  <si>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</si>
  <si>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</si>
  <si>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</si>
  <si>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</si>
  <si>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</si>
  <si>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</si>
  <si>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</si>
  <si>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</si>
  <si>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</si>
  <si>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</si>
  <si>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</si>
  <si>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</si>
  <si>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</si>
  <si>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</si>
  <si>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</si>
  <si>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</si>
  <si>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</si>
  <si>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</si>
  <si>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</si>
  <si>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</si>
  <si>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</si>
  <si>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</si>
  <si>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</si>
  <si>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</si>
  <si>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</si>
  <si>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</si>
  <si>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</si>
  <si>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</si>
  <si>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</si>
  <si>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</si>
  <si>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</si>
  <si>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</si>
  <si>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</si>
  <si>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</si>
  <si>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</si>
  <si>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</si>
  <si>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</si>
  <si>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</si>
  <si>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</si>
  <si>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</si>
  <si>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</si>
  <si>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</si>
  <si>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</si>
  <si>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</si>
  <si>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</si>
  <si>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</si>
  <si>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</si>
  <si>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</si>
  <si>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</si>
  <si>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</si>
  <si>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</si>
  <si>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</si>
  <si>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</si>
  <si>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</si>
  <si>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</si>
  <si>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</si>
  <si>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</si>
  <si>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</si>
  <si>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</si>
  <si>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</si>
  <si>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</si>
  <si>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</si>
  <si>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</si>
  <si>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</si>
  <si>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</si>
  <si>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</si>
  <si>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</si>
  <si>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</si>
  <si>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</si>
  <si>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</si>
  <si>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</si>
  <si>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</si>
  <si>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</si>
  <si>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</si>
  <si>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</si>
  <si>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</si>
  <si>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</si>
  <si>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</si>
  <si>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</si>
  <si>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</si>
  <si>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</si>
  <si>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</si>
  <si>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</si>
  <si>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</si>
  <si>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</si>
  <si>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</si>
  <si>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</si>
  <si>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</si>
  <si>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</si>
  <si>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</si>
  <si>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</si>
  <si>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</si>
  <si>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</si>
  <si>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</si>
  <si>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</si>
  <si>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</si>
  <si>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</si>
  <si>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</si>
  <si>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</si>
  <si>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</si>
  <si>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</si>
  <si>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</si>
  <si>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</si>
  <si>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</si>
  <si>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</si>
  <si>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</si>
  <si>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</si>
  <si>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</si>
  <si>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</si>
  <si>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</si>
  <si>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</si>
  <si>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</si>
  <si>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</si>
  <si>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</si>
  <si>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</si>
  <si>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</si>
  <si>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</si>
  <si>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</si>
  <si>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</si>
  <si>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</si>
  <si>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</si>
  <si>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</si>
  <si>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</si>
  <si>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</si>
  <si>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</si>
  <si>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</si>
  <si>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</si>
  <si>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</si>
  <si>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</si>
  <si>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</si>
  <si>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</si>
  <si>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</si>
  <si>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</si>
  <si>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</si>
  <si>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</si>
  <si>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</si>
  <si>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</si>
  <si>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</si>
  <si>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</si>
  <si>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</si>
  <si>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</si>
  <si>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</si>
  <si>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</si>
  <si>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</si>
  <si>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</si>
  <si>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</si>
  <si>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</si>
  <si>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</si>
  <si>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</si>
  <si>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</si>
  <si>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</si>
  <si>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</si>
  <si>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</si>
  <si>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</si>
  <si>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</si>
  <si>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</si>
  <si>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</si>
  <si>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</si>
  <si>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</si>
  <si>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</si>
  <si>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</si>
  <si>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</si>
  <si>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</si>
  <si>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</si>
  <si>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</si>
  <si>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</si>
  <si>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</si>
  <si>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</si>
  <si>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</si>
  <si>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</si>
  <si>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</si>
  <si>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</si>
  <si>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</si>
  <si>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</si>
  <si>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</si>
  <si>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</si>
  <si>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</si>
  <si>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</si>
  <si>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</si>
  <si>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</si>
  <si>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</si>
  <si>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</si>
  <si>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</si>
  <si>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</si>
  <si>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</si>
  <si>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</si>
  <si>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</si>
  <si>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</si>
  <si>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</si>
  <si>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</si>
  <si>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</si>
  <si>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</si>
  <si>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</si>
  <si>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</si>
  <si>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</si>
  <si>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</si>
  <si>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</si>
  <si>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</si>
  <si>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</si>
  <si>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</si>
  <si>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</si>
  <si>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</si>
  <si>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</si>
  <si>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</si>
  <si>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</si>
  <si>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</si>
  <si>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</si>
  <si>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</si>
  <si>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</si>
  <si>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</si>
  <si>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</si>
  <si>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</si>
  <si>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</si>
  <si>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</si>
  <si>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</si>
  <si>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</si>
  <si>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</si>
  <si>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</si>
  <si>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</si>
  <si>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</si>
  <si>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</si>
  <si>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</si>
  <si>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</si>
  <si>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</si>
  <si>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</si>
  <si>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</si>
  <si>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</si>
  <si>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</si>
  <si>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</si>
  <si>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</si>
  <si>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</si>
  <si>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</si>
  <si>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</si>
  <si>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</si>
  <si>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</si>
  <si>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</si>
  <si>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</si>
  <si>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</si>
  <si>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</si>
  <si>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</si>
  <si>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</si>
  <si>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</si>
  <si>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</si>
  <si>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</si>
  <si>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</si>
  <si>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</si>
  <si>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</si>
  <si>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</si>
  <si>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</si>
  <si>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</si>
  <si>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</si>
  <si>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</si>
  <si>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</si>
  <si>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</si>
  <si>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</si>
  <si>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</si>
  <si>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</si>
  <si>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</si>
  <si>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</si>
  <si>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</si>
  <si>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</si>
  <si>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</si>
  <si>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</si>
  <si>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</si>
  <si>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</si>
  <si>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</si>
  <si>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</si>
  <si>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</si>
  <si>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</si>
  <si>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</si>
  <si>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</si>
  <si>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</si>
  <si>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</si>
  <si>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</si>
  <si>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</si>
  <si>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</si>
  <si>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</si>
  <si>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</si>
  <si>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</si>
  <si>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</si>
  <si>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</si>
  <si>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</si>
  <si>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</si>
  <si>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</si>
  <si>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</si>
  <si>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</si>
  <si>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</si>
  <si>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</si>
  <si>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</si>
  <si>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</si>
  <si>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</si>
  <si>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</si>
  <si>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</si>
  <si>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</si>
  <si>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</si>
  <si>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</si>
  <si>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</si>
  <si>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</si>
  <si>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</si>
  <si>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</si>
  <si>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</si>
  <si>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</si>
  <si>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</si>
  <si>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</si>
  <si>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</si>
  <si>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</si>
  <si>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</si>
  <si>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</si>
  <si>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</si>
  <si>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</si>
  <si>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</si>
  <si>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</si>
  <si>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</si>
  <si>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</si>
  <si>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</si>
  <si>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</si>
  <si>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</si>
  <si>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</si>
  <si>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</si>
  <si>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</si>
  <si>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</si>
  <si>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</si>
  <si>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</si>
  <si>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</si>
  <si>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</si>
  <si>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</si>
  <si>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</si>
  <si>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</si>
  <si>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</si>
  <si>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</si>
  <si>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</si>
  <si>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</si>
  <si>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</si>
  <si>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</si>
  <si>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</si>
  <si>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</si>
  <si>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</si>
  <si>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</si>
  <si>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</si>
  <si>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</si>
  <si>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</si>
  <si>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</si>
  <si>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</si>
  <si>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</si>
  <si>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</si>
  <si>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</si>
  <si>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</si>
  <si>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</si>
  <si>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</si>
  <si>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</si>
  <si>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</si>
  <si>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</si>
  <si>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</si>
  <si>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</si>
  <si>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</si>
  <si>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</si>
  <si>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</si>
  <si>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</si>
  <si>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</si>
  <si>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</si>
  <si>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</si>
  <si>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</si>
  <si>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</si>
  <si>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</si>
  <si>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</si>
  <si>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</si>
  <si>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</si>
  <si>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</si>
  <si>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</si>
  <si>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</si>
  <si>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</si>
  <si>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</si>
  <si>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</si>
  <si>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</si>
  <si>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</si>
  <si>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</si>
  <si>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</si>
  <si>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</si>
  <si>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</si>
  <si>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</si>
  <si>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</si>
  <si>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</si>
  <si>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</si>
  <si>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</si>
  <si>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</si>
  <si>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</si>
  <si>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</si>
  <si>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</si>
  <si>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</si>
  <si>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</si>
  <si>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</si>
  <si>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</si>
  <si>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</si>
  <si>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</si>
  <si>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</si>
  <si>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</si>
  <si>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</si>
  <si>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</si>
  <si>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</si>
  <si>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</si>
  <si>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</si>
  <si>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</si>
  <si>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</si>
  <si>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</si>
  <si>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</si>
  <si>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</si>
  <si>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</si>
  <si>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</si>
  <si>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</si>
  <si>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</si>
  <si>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</si>
  <si>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</si>
  <si>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</si>
  <si>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</si>
  <si>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</si>
  <si>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</si>
  <si>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</si>
  <si>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</si>
  <si>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</si>
  <si>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</si>
  <si>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</si>
  <si>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</si>
  <si>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</si>
  <si>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</si>
  <si>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</si>
  <si>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</si>
  <si>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</si>
  <si>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</si>
  <si>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</si>
  <si>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</si>
  <si>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</si>
  <si>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</si>
  <si>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</si>
  <si>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</si>
  <si>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</si>
  <si>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</si>
  <si>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</si>
  <si>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</si>
  <si>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</si>
  <si>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</si>
  <si>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</si>
  <si>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</si>
  <si>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</si>
  <si>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</si>
  <si>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</si>
  <si>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</si>
  <si>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</si>
  <si>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</si>
  <si>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</si>
  <si>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</si>
  <si>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</si>
  <si>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</si>
  <si>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</si>
  <si>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</si>
  <si>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</si>
  <si>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</si>
  <si>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</si>
  <si>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</si>
  <si>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</si>
  <si>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</si>
  <si>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</si>
  <si>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</si>
  <si>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</si>
  <si>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</si>
  <si>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</si>
  <si>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</si>
  <si>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</si>
  <si>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</si>
  <si>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</si>
  <si>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</si>
  <si>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</si>
  <si>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</si>
  <si>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</si>
  <si>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</si>
  <si>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</si>
  <si>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</si>
  <si>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</si>
  <si>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</si>
  <si>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</si>
  <si>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</si>
  <si>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</si>
  <si>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</si>
  <si>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</si>
  <si>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</si>
  <si>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</si>
  <si>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</si>
  <si>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</si>
  <si>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</si>
  <si>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</si>
  <si>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</si>
  <si>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</si>
  <si>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</si>
  <si>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</si>
  <si>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</si>
  <si>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</si>
  <si>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</si>
  <si>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</si>
  <si>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</si>
  <si>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</si>
  <si>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</si>
  <si>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</si>
  <si>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</si>
  <si>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</si>
  <si>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</si>
  <si>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</si>
  <si>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</si>
  <si>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</si>
  <si>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</si>
  <si>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</si>
  <si>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</si>
  <si>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</si>
  <si>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</si>
  <si>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</si>
  <si>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</si>
  <si>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</si>
  <si>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</si>
  <si>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</si>
  <si>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</si>
  <si>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</si>
  <si>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</si>
  <si>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</si>
  <si>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</si>
  <si>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</si>
  <si>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</si>
  <si>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</si>
  <si>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</si>
  <si>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</si>
  <si>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</si>
  <si>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</si>
  <si>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</si>
  <si>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</si>
  <si>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</si>
  <si>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</si>
  <si>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</si>
  <si>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</si>
  <si>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</si>
  <si>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</si>
  <si>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</si>
  <si>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</si>
  <si>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</si>
  <si>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</si>
  <si>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</si>
  <si>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</si>
  <si>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</si>
  <si>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</si>
  <si>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</si>
  <si>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</si>
  <si>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</si>
  <si>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</si>
  <si>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</si>
  <si>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</si>
  <si>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</si>
  <si>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</si>
  <si>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</si>
  <si>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</si>
  <si>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</si>
  <si>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</si>
  <si>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</si>
  <si>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</si>
  <si>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</si>
  <si>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</si>
  <si>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</si>
  <si>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</si>
  <si>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</si>
  <si>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</si>
  <si>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</si>
  <si>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</si>
  <si>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</si>
  <si>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</si>
  <si>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</si>
  <si>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</si>
  <si>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</si>
  <si>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</si>
  <si>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</si>
  <si>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</si>
  <si>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</si>
  <si>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</si>
  <si>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</si>
  <si>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</si>
  <si>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</si>
  <si>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</si>
  <si>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</si>
  <si>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</si>
  <si>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</si>
  <si>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</si>
  <si>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</si>
  <si>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</si>
  <si>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</si>
  <si>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</si>
  <si>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</si>
  <si>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</si>
  <si>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</si>
  <si>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</si>
  <si>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</si>
  <si>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</si>
  <si>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</si>
  <si>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</si>
  <si>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</si>
  <si>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</si>
  <si>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</si>
  <si>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</si>
  <si>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</si>
  <si>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</si>
  <si>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</si>
  <si>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</si>
  <si>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</si>
  <si>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</si>
  <si>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</si>
  <si>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</si>
  <si>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</si>
  <si>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</si>
  <si>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</si>
  <si>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</si>
  <si>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</si>
  <si>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</si>
  <si>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</si>
  <si>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</si>
  <si>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</si>
  <si>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</si>
  <si>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</si>
  <si>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</si>
  <si>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</si>
  <si>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</si>
  <si>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</si>
  <si>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</si>
  <si>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</si>
  <si>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</si>
  <si>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</si>
  <si>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</si>
  <si>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</si>
  <si>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</si>
  <si>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</si>
  <si>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</si>
  <si>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</si>
  <si>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</si>
  <si>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</si>
  <si>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</si>
  <si>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</si>
  <si>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</si>
  <si>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</si>
  <si>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</si>
  <si>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</si>
  <si>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</si>
  <si>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</si>
  <si>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</si>
  <si>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</si>
  <si>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</si>
  <si>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</si>
  <si>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</si>
  <si>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</si>
  <si>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</si>
  <si>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</si>
  <si>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</si>
  <si>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</si>
  <si>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</si>
  <si>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</si>
  <si>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</si>
  <si>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</si>
  <si>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</si>
  <si>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</si>
  <si>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</si>
  <si>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</si>
  <si>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</si>
  <si>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</si>
  <si>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</si>
  <si>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</si>
  <si>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</si>
  <si>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</si>
  <si>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</si>
  <si>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</si>
  <si>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</si>
  <si>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</si>
  <si>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</si>
  <si>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</si>
  <si>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</si>
  <si>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</si>
  <si>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</si>
  <si>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</si>
  <si>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</si>
  <si>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</si>
  <si>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</si>
  <si>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</si>
  <si>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</si>
  <si>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</si>
  <si>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</si>
  <si>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</si>
  <si>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</si>
  <si>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</si>
  <si>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</si>
  <si>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</si>
  <si>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</si>
  <si>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</si>
  <si>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</si>
  <si>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</si>
  <si>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</si>
  <si>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</si>
  <si>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</si>
  <si>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</si>
  <si>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</si>
  <si>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</si>
  <si>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</si>
  <si>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</si>
  <si>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</si>
  <si>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</si>
  <si>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</si>
  <si>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</si>
  <si>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</si>
  <si>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</si>
  <si>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</si>
  <si>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</si>
  <si>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</si>
  <si>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</si>
  <si>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</si>
  <si>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</si>
  <si>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</si>
  <si>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</si>
  <si>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</si>
  <si>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</si>
  <si>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</si>
  <si>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</si>
  <si>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</si>
  <si>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</si>
  <si>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</si>
  <si>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</si>
  <si>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</si>
  <si>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</si>
  <si>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</si>
  <si>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</si>
  <si>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</si>
  <si>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</si>
  <si>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</si>
  <si>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</si>
  <si>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</si>
  <si>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</si>
  <si>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</si>
  <si>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</si>
  <si>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</si>
  <si>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</si>
  <si>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</si>
  <si>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</si>
  <si>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</si>
  <si>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</si>
  <si>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</si>
  <si>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</si>
  <si>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</si>
  <si>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</si>
  <si>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</si>
  <si>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</si>
  <si>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</si>
  <si>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</si>
  <si>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</si>
  <si>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</si>
  <si>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</si>
  <si>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</si>
  <si>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</si>
  <si>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</si>
  <si>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</si>
  <si>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</si>
  <si>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</si>
  <si>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</si>
  <si>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</si>
  <si>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</si>
  <si>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</si>
  <si>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</si>
  <si>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</si>
  <si>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</si>
  <si>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</si>
  <si>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</si>
  <si>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</si>
  <si>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</si>
  <si>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</si>
  <si>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</si>
  <si>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</si>
  <si>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</si>
  <si>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</si>
  <si>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</si>
  <si>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</si>
  <si>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</si>
  <si>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</si>
  <si>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</si>
  <si>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</si>
  <si>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</si>
  <si>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</si>
  <si>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</si>
  <si>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</si>
  <si>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</si>
  <si>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</si>
  <si>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</si>
  <si>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</si>
  <si>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</si>
  <si>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</si>
  <si>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</si>
  <si>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</si>
  <si>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</si>
  <si>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</si>
  <si>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</si>
  <si>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</si>
  <si>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</si>
  <si>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</si>
  <si>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</si>
  <si>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</si>
  <si>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</si>
  <si>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</si>
  <si>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</si>
  <si>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</si>
  <si>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</si>
  <si>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</si>
  <si>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</si>
  <si>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</si>
  <si>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</si>
  <si>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</si>
  <si>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</si>
  <si>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</si>
  <si>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</si>
  <si>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</si>
  <si>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</si>
  <si>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</si>
  <si>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</si>
  <si>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</si>
  <si>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</si>
  <si>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</si>
  <si>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</si>
  <si>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</si>
  <si>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</si>
  <si>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</si>
  <si>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</si>
  <si>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</si>
  <si>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</si>
  <si>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</si>
  <si>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</si>
  <si>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</si>
  <si>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</si>
  <si>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</si>
  <si>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</si>
  <si>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</si>
  <si>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</si>
  <si>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</si>
  <si>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</si>
  <si>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</si>
  <si>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</si>
  <si>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</si>
  <si>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</si>
  <si>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</si>
  <si>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</si>
  <si>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</si>
  <si>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</si>
  <si>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</si>
  <si>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</si>
  <si>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</si>
  <si>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</si>
  <si>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</si>
  <si>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</si>
  <si>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</si>
  <si>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</si>
  <si>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</si>
  <si>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</si>
  <si>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</si>
  <si>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</si>
  <si>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</si>
  <si>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</si>
  <si>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</si>
  <si>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</si>
  <si>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</si>
  <si>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</si>
  <si>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</si>
  <si>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</si>
  <si>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</si>
  <si>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</si>
  <si>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</si>
  <si>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</si>
  <si>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</si>
  <si>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</si>
  <si>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</si>
  <si>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</si>
  <si>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</si>
  <si>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</si>
  <si>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</si>
  <si>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</si>
  <si>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</si>
  <si>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</si>
  <si>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</si>
  <si>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</si>
  <si>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</si>
  <si>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</si>
  <si>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</si>
  <si>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</si>
  <si>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</si>
  <si>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</si>
  <si>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</si>
  <si>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</si>
  <si>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</si>
  <si>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</si>
  <si>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</si>
  <si>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</si>
  <si>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</si>
  <si>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</si>
  <si>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</si>
  <si>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</si>
  <si>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</si>
  <si>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</si>
  <si>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</si>
  <si>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</si>
  <si>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</si>
  <si>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</si>
  <si>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</si>
  <si>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</si>
  <si>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</si>
  <si>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</si>
  <si>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</si>
  <si>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</si>
  <si>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</si>
  <si>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</si>
  <si>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</si>
  <si>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</si>
  <si>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</si>
  <si>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</si>
  <si>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</si>
  <si>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</si>
  <si>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</si>
  <si>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</si>
  <si>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</si>
  <si>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</si>
  <si>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</si>
  <si>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</si>
  <si>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</si>
  <si>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</si>
  <si>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</si>
  <si>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</si>
  <si>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</si>
  <si>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</si>
  <si>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</si>
  <si>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</si>
  <si>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</si>
  <si>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</si>
  <si>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</si>
  <si>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</si>
  <si>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</si>
  <si>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</si>
  <si>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</si>
  <si>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</si>
  <si>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</si>
  <si>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</si>
  <si>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</si>
  <si>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</si>
  <si>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</si>
  <si>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</si>
  <si>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</si>
  <si>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</si>
  <si>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</si>
  <si>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</si>
  <si>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</si>
  <si>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</si>
  <si>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</si>
  <si>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</si>
  <si>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</si>
  <si>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</si>
  <si>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</si>
  <si>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</si>
  <si>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</si>
  <si>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</si>
  <si>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</si>
  <si>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</si>
  <si>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</si>
  <si>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</si>
  <si>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</si>
  <si>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</si>
  <si>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</si>
  <si>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</si>
  <si>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</si>
  <si>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</si>
  <si>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</si>
  <si>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</si>
  <si>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</si>
  <si>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</si>
  <si>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</si>
  <si>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</si>
  <si>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</si>
  <si>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</si>
  <si>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</si>
  <si>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</si>
  <si>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</si>
  <si>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</si>
  <si>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</si>
  <si>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</si>
  <si>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</si>
  <si>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</si>
  <si>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</si>
  <si>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</si>
  <si>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</si>
  <si>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</si>
  <si>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</si>
  <si>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</si>
  <si>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</si>
  <si>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</si>
  <si>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</si>
  <si>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</si>
  <si>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</si>
  <si>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</si>
  <si>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</si>
  <si>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</si>
  <si>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</si>
  <si>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</si>
  <si>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</si>
  <si>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</si>
  <si>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</si>
  <si>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</si>
  <si>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</si>
  <si>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</si>
  <si>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</si>
  <si>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</si>
  <si>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</si>
  <si>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</si>
  <si>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</si>
  <si>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</si>
  <si>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</si>
  <si>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</si>
  <si>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</si>
  <si>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</si>
  <si>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</si>
  <si>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</si>
  <si>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</si>
  <si>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</si>
  <si>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</si>
  <si>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</si>
  <si>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</si>
  <si>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</si>
  <si>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</si>
  <si>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</si>
  <si>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</si>
  <si>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</si>
  <si>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</si>
  <si>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</si>
  <si>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</si>
  <si>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</si>
  <si>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</si>
  <si>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</si>
  <si>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</si>
  <si>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</si>
  <si>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</si>
  <si>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</si>
  <si>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</si>
  <si>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</si>
  <si>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</si>
  <si>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</si>
  <si>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</si>
  <si>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</si>
  <si>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</si>
  <si>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</si>
  <si>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</si>
  <si>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</si>
  <si>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</si>
  <si>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</si>
  <si>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</si>
  <si>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</si>
  <si>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</si>
  <si>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</si>
  <si>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</si>
  <si>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</si>
  <si>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</si>
  <si>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</si>
  <si>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</si>
  <si>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</si>
  <si>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</si>
  <si>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</si>
  <si>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</si>
  <si>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</si>
  <si>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</si>
  <si>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</si>
  <si>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</si>
  <si>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</si>
  <si>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</si>
  <si>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</si>
  <si>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</si>
  <si>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</si>
  <si>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</si>
  <si>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</si>
  <si>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</si>
  <si>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</si>
  <si>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</si>
  <si>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</si>
  <si>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</si>
  <si>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</si>
  <si>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</si>
  <si>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</si>
  <si>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</si>
  <si>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</si>
  <si>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</si>
  <si>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</si>
  <si>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</si>
  <si>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</si>
  <si>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</si>
  <si>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</si>
  <si>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</si>
  <si>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</si>
  <si>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</si>
  <si>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</si>
  <si>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</si>
  <si>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</si>
  <si>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</si>
  <si>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</si>
  <si>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</si>
  <si>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</si>
  <si>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</si>
  <si>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</si>
  <si>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</si>
  <si>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</si>
  <si>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</si>
  <si>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</si>
  <si>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</si>
  <si>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</si>
  <si>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</si>
  <si>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</si>
  <si>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</si>
  <si>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</si>
  <si>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</si>
  <si>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</si>
  <si>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</si>
  <si>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</si>
  <si>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</si>
  <si>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</si>
  <si>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</si>
  <si>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</si>
  <si>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</si>
  <si>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</si>
  <si>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</si>
  <si>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</si>
  <si>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</si>
  <si>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</si>
  <si>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</si>
  <si>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</si>
  <si>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</si>
  <si>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</si>
  <si>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</si>
  <si>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</si>
  <si>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</si>
  <si>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</si>
  <si>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</si>
  <si>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</si>
  <si>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</si>
  <si>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</si>
  <si>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</si>
  <si>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</si>
  <si>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</si>
  <si>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</si>
  <si>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</si>
  <si>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</si>
  <si>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</si>
  <si>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</si>
  <si>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</si>
  <si>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</si>
  <si>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</si>
  <si>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</si>
  <si>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</si>
  <si>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</si>
  <si>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</si>
  <si>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</si>
  <si>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</si>
  <si>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</si>
  <si>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</si>
  <si>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</si>
  <si>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</si>
  <si>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</si>
  <si>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</si>
  <si>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</si>
  <si>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</si>
  <si>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</si>
  <si>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</si>
  <si>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</si>
  <si>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</si>
  <si>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</si>
  <si>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</si>
  <si>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</si>
  <si>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</si>
  <si>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</si>
  <si>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</si>
  <si>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</si>
  <si>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</si>
  <si>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</si>
  <si>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</si>
  <si>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</si>
  <si>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</si>
  <si>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</si>
  <si>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</si>
  <si>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</si>
  <si>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</si>
  <si>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</si>
  <si>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</si>
  <si>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</si>
  <si>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</si>
  <si>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</si>
  <si>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</si>
  <si>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</si>
  <si>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</si>
  <si>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</si>
  <si>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</si>
  <si>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</si>
  <si>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</si>
  <si>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</si>
  <si>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</si>
  <si>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</si>
  <si>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</si>
  <si>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</si>
  <si>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</si>
  <si>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</si>
  <si>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</si>
  <si>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</si>
  <si>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</si>
  <si>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</si>
  <si>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</si>
  <si>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</si>
  <si>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</si>
  <si>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</si>
  <si>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</si>
  <si>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</si>
  <si>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</si>
  <si>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</si>
  <si>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</si>
  <si>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</si>
  <si>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</si>
  <si>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</si>
  <si>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</si>
  <si>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</si>
  <si>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</si>
  <si>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</si>
  <si>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</si>
  <si>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</si>
  <si>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</si>
  <si>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</si>
  <si>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</si>
  <si>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</si>
  <si>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</si>
  <si>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</si>
  <si>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</si>
  <si>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</si>
  <si>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</si>
  <si>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</si>
  <si>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</si>
  <si>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</si>
  <si>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</si>
  <si>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</si>
  <si>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</si>
  <si>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</si>
  <si>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</si>
  <si>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</si>
  <si>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</si>
  <si>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</si>
  <si>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</si>
  <si>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</si>
  <si>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</si>
  <si>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</si>
  <si>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</si>
  <si>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</si>
  <si>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</si>
  <si>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</si>
  <si>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</si>
  <si>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</si>
  <si>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</si>
  <si>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</si>
  <si>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</si>
  <si>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</si>
  <si>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</si>
  <si>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</si>
  <si>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</si>
  <si>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</si>
  <si>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</si>
  <si>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</si>
  <si>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</si>
  <si>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</si>
  <si>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</si>
  <si>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</si>
  <si>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</si>
  <si>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</si>
  <si>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</si>
  <si>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</si>
  <si>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</si>
  <si>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</si>
  <si>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</si>
  <si>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</si>
  <si>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</si>
  <si>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</si>
  <si>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</si>
  <si>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</si>
  <si>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</si>
  <si>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</si>
  <si>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</si>
  <si>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</si>
  <si>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</si>
  <si>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</si>
  <si>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</si>
  <si>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</si>
  <si>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</si>
  <si>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</si>
  <si>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</si>
  <si>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</si>
  <si>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</si>
  <si>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</si>
  <si>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</si>
  <si>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</si>
  <si>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</si>
  <si>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</si>
  <si>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</si>
  <si>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</si>
  <si>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</si>
  <si>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</si>
  <si>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</si>
  <si>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</si>
  <si>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</si>
  <si>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</si>
  <si>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</si>
  <si>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</si>
  <si>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</si>
  <si>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</si>
  <si>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</si>
  <si>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</si>
  <si>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</si>
  <si>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</si>
  <si>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</si>
  <si>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</si>
  <si>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</si>
  <si>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</si>
  <si>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</si>
  <si>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</si>
  <si>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</si>
  <si>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</si>
  <si>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</si>
  <si>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</si>
  <si>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</si>
  <si>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</si>
  <si>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</si>
  <si>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</si>
  <si>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</si>
  <si>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</si>
  <si>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</si>
  <si>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</si>
  <si>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</si>
  <si>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</si>
  <si>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</si>
  <si>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</si>
  <si>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</si>
  <si>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</si>
  <si>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</si>
  <si>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</si>
  <si>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</si>
  <si>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</si>
  <si>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</si>
  <si>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</si>
  <si>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</si>
  <si>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</si>
  <si>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</si>
  <si>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</si>
  <si>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</si>
  <si>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</si>
  <si>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</si>
  <si>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</si>
  <si>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</si>
  <si>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</si>
  <si>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</si>
  <si>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</si>
  <si>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</si>
  <si>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</si>
  <si>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</si>
  <si>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</si>
  <si>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</si>
  <si>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</si>
  <si>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</si>
  <si>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</si>
  <si>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</si>
  <si>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</si>
  <si>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</si>
  <si>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</si>
  <si>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</si>
  <si>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</si>
  <si>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</si>
  <si>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</si>
  <si>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</si>
  <si>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</si>
  <si>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</si>
  <si>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</si>
  <si>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</si>
  <si>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</si>
  <si>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</si>
  <si>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</si>
  <si>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</si>
  <si>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</si>
  <si>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</si>
  <si>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</si>
  <si>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</si>
  <si>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</si>
  <si>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</si>
  <si>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</si>
  <si>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</si>
  <si>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</si>
  <si>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</si>
  <si>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</si>
  <si>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</si>
  <si>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</si>
  <si>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</si>
  <si>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</si>
  <si>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</si>
  <si>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</si>
  <si>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</si>
  <si>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</si>
  <si>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</si>
  <si>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</si>
  <si>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</si>
  <si>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</si>
  <si>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</si>
  <si>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</si>
  <si>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</si>
  <si>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</si>
  <si>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</si>
  <si>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</si>
  <si>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</si>
  <si>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</si>
  <si>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</si>
  <si>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</si>
  <si>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</si>
  <si>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</si>
  <si>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</si>
  <si>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</si>
  <si>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</si>
  <si>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</si>
  <si>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</si>
  <si>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</si>
  <si>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</si>
  <si>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</si>
  <si>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</si>
  <si>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</si>
  <si>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</si>
  <si>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</si>
  <si>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</si>
  <si>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</si>
  <si>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</si>
  <si>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</si>
  <si>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</si>
  <si>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</si>
  <si>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</si>
  <si>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</si>
  <si>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</si>
  <si>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</si>
  <si>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</si>
  <si>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</si>
  <si>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</si>
  <si>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</si>
  <si>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</si>
  <si>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</si>
  <si>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</si>
  <si>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</si>
  <si>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</si>
  <si>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</si>
  <si>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</si>
  <si>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</si>
  <si>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</si>
  <si>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</si>
  <si>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</si>
  <si>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</si>
  <si>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</si>
  <si>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</si>
  <si>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</si>
  <si>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</si>
  <si>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</si>
  <si>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</si>
  <si>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</si>
  <si>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</si>
  <si>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</si>
  <si>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</si>
  <si>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</si>
  <si>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</si>
  <si>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</si>
  <si>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</si>
  <si>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</si>
  <si>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</si>
  <si>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</si>
  <si>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</si>
  <si>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</si>
  <si>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</si>
  <si>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</si>
  <si>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</si>
  <si>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</si>
  <si>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</si>
  <si>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</si>
  <si>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</si>
  <si>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</si>
  <si>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</si>
  <si>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</si>
  <si>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</si>
  <si>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</si>
  <si>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</si>
  <si>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</si>
  <si>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</si>
  <si>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</si>
  <si>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</si>
  <si>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</si>
  <si>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</si>
  <si>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</si>
  <si>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</si>
  <si>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</si>
  <si>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</si>
  <si>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</si>
  <si>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</si>
  <si>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</si>
  <si>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</si>
  <si>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</si>
  <si>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</si>
  <si>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</si>
  <si>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</si>
  <si>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</si>
  <si>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</si>
  <si>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</si>
  <si>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</si>
  <si>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</si>
  <si>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</si>
  <si>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</si>
  <si>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</si>
  <si>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</si>
  <si>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</si>
  <si>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</si>
  <si>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</si>
  <si>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</si>
  <si>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</si>
  <si>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</si>
  <si>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</si>
  <si>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</si>
  <si>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</si>
  <si>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</si>
  <si>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</si>
  <si>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</si>
  <si>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</si>
  <si>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</si>
  <si>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</si>
  <si>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</si>
  <si>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</si>
  <si>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</si>
  <si>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</si>
  <si>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</si>
  <si>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</si>
  <si>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</si>
  <si>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</si>
  <si>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</si>
  <si>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</si>
  <si>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</si>
  <si>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</si>
  <si>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</si>
  <si>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</si>
  <si>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</si>
  <si>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</si>
  <si>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</si>
  <si>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</si>
  <si>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</si>
  <si>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</si>
  <si>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</si>
  <si>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</si>
  <si>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</si>
  <si>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</si>
  <si>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</si>
  <si>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</si>
  <si>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</si>
  <si>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</si>
  <si>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</si>
  <si>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</si>
  <si>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</si>
  <si>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</si>
  <si>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</si>
  <si>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</si>
  <si>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</si>
  <si>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</si>
  <si>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</si>
  <si>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</si>
  <si>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</si>
  <si>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</si>
  <si>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</si>
  <si>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</si>
  <si>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</si>
  <si>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</si>
  <si>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</si>
  <si>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</si>
  <si>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</si>
  <si>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</si>
  <si>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</si>
  <si>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</si>
  <si>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</si>
  <si>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</si>
  <si>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</si>
  <si>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</si>
  <si>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</si>
  <si>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</si>
  <si>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</si>
  <si>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</si>
  <si>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</si>
  <si>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</si>
  <si>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</si>
  <si>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</si>
  <si>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</si>
  <si>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</si>
  <si>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</si>
  <si>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</si>
  <si>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</si>
  <si>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</si>
  <si>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</si>
  <si>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</si>
  <si>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</si>
  <si>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</si>
  <si>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</si>
  <si>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</si>
  <si>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</si>
  <si>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</si>
  <si>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</si>
  <si>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</si>
  <si>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</si>
  <si>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</si>
  <si>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</si>
  <si>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</si>
  <si>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</si>
  <si>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</si>
  <si>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</si>
  <si>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</si>
  <si>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</si>
  <si>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</si>
  <si>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</si>
  <si>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</si>
  <si>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</si>
  <si>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</si>
  <si>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</si>
  <si>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</si>
  <si>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</si>
  <si>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</si>
  <si>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</si>
  <si>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</si>
  <si>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</si>
  <si>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</si>
  <si>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</si>
  <si>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</si>
  <si>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</si>
  <si>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</si>
  <si>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</si>
  <si>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</si>
  <si>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</si>
  <si>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</si>
  <si>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</si>
  <si>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</si>
  <si>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</si>
  <si>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</si>
  <si>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</si>
  <si>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</si>
  <si>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</si>
  <si>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</si>
  <si>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</si>
  <si>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</si>
  <si>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</si>
  <si>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</si>
  <si>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</si>
  <si>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</si>
  <si>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</si>
  <si>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</si>
  <si>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</si>
  <si>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</si>
  <si>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</si>
  <si>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</si>
  <si>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</si>
  <si>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</si>
  <si>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</si>
  <si>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</si>
  <si>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</si>
  <si>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</si>
  <si>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</si>
  <si>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</si>
  <si>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</si>
  <si>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</si>
  <si>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</si>
  <si>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</si>
  <si>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</si>
  <si>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</si>
  <si>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</si>
  <si>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</si>
  <si>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</si>
  <si>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</si>
  <si>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</si>
  <si>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</si>
  <si>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</si>
  <si>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</si>
  <si>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</si>
  <si>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</si>
  <si>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</si>
  <si>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</si>
  <si>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</si>
  <si>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</si>
  <si>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</si>
  <si>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</si>
  <si>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</si>
  <si>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</si>
  <si>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</si>
  <si>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</si>
  <si>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</si>
  <si>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</si>
  <si>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</si>
  <si>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</si>
  <si>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</si>
  <si>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</si>
  <si>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</si>
  <si>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</si>
  <si>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</si>
  <si>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</si>
  <si>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</si>
  <si>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</si>
  <si>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</si>
  <si>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</si>
  <si>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</si>
  <si>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</si>
  <si>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</si>
  <si>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</si>
  <si>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</si>
  <si>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</si>
  <si>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</si>
  <si>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</si>
  <si>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</si>
  <si>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</si>
  <si>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</si>
  <si>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</si>
  <si>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</si>
  <si>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</si>
  <si>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</si>
  <si>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</si>
  <si>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</si>
  <si>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</si>
  <si>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</si>
  <si>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</si>
  <si>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</si>
  <si>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</si>
  <si>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</si>
  <si>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</si>
  <si>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</si>
  <si>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</si>
  <si>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</si>
  <si>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</si>
  <si>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</si>
  <si>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</si>
  <si>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</si>
  <si>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</si>
  <si>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</si>
  <si>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</si>
  <si>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</si>
  <si>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</si>
  <si>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</si>
  <si>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</si>
  <si>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</si>
  <si>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</si>
  <si>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</si>
  <si>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</si>
  <si>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</si>
  <si>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</si>
  <si>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</si>
  <si>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</si>
  <si>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</si>
  <si>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</si>
  <si>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</si>
  <si>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</si>
  <si>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</si>
  <si>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</si>
  <si>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</si>
  <si>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</si>
  <si>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</si>
  <si>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</si>
  <si>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</si>
  <si>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</si>
  <si>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</si>
  <si>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</si>
  <si>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</si>
  <si>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</si>
  <si>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</si>
  <si>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</si>
  <si>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</si>
  <si>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</si>
  <si>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</si>
  <si>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</si>
  <si>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</si>
  <si>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</si>
  <si>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</si>
  <si>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</si>
  <si>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</si>
  <si>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</si>
  <si>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</si>
  <si>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</si>
  <si>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</si>
  <si>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</si>
  <si>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</si>
  <si>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</si>
  <si>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</si>
  <si>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</si>
  <si>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</si>
  <si>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</si>
  <si>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</si>
  <si>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</si>
  <si>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</si>
  <si>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</si>
  <si>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</si>
  <si>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</si>
  <si>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</si>
  <si>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</si>
  <si>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</si>
  <si>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</si>
  <si>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</si>
  <si>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</si>
  <si>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</si>
  <si>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</si>
  <si>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</si>
  <si>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</si>
  <si>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</si>
  <si>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</si>
  <si>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</si>
  <si>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</si>
  <si>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</si>
  <si>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</si>
  <si>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</si>
  <si>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</si>
  <si>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</si>
  <si>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</si>
  <si>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</si>
  <si>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</si>
  <si>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</si>
  <si>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</si>
  <si>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</si>
  <si>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</si>
  <si>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</si>
  <si>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</si>
  <si>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</si>
  <si>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</si>
  <si>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</si>
  <si>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</si>
  <si>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</si>
  <si>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</si>
  <si>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</si>
  <si>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</si>
  <si>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</si>
  <si>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</si>
  <si>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</si>
  <si>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</si>
  <si>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</si>
  <si>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</si>
  <si>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</si>
  <si>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</si>
  <si>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</si>
  <si>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</si>
  <si>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</si>
  <si>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</si>
  <si>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</si>
  <si>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</si>
  <si>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</si>
  <si>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</si>
  <si>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</si>
  <si>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</si>
  <si>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</si>
  <si>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</si>
  <si>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</si>
  <si>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</si>
  <si>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</si>
  <si>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</si>
  <si>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</si>
  <si>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</si>
  <si>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</si>
  <si>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</si>
  <si>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</si>
  <si>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</si>
  <si>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</si>
  <si>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</si>
  <si>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</si>
  <si>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</si>
  <si>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</si>
  <si>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</si>
  <si>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</si>
  <si>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</si>
  <si>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</si>
  <si>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</si>
  <si>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</si>
  <si>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</si>
  <si>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</si>
  <si>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</si>
  <si>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</si>
  <si>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</si>
  <si>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</si>
  <si>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</si>
  <si>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</si>
  <si>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</si>
  <si>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</si>
  <si>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</si>
  <si>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</si>
  <si>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</si>
  <si>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</si>
  <si>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</si>
  <si>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</si>
  <si>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</si>
  <si>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</si>
  <si>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</si>
  <si>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</si>
  <si>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</si>
  <si>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</si>
  <si>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</si>
  <si>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</si>
  <si>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</si>
  <si>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</si>
  <si>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</si>
  <si>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</si>
  <si>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</si>
  <si>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</si>
  <si>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</si>
  <si>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</si>
  <si>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</si>
  <si>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</si>
  <si>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</si>
  <si>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</si>
  <si>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</si>
  <si>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</si>
  <si>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</si>
  <si>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</si>
  <si>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</si>
  <si>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</si>
  <si>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</si>
  <si>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</si>
  <si>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</si>
  <si>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</si>
  <si>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</si>
  <si>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</si>
  <si>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</si>
  <si>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</si>
  <si>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</si>
  <si>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</si>
  <si>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</si>
  <si>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</si>
  <si>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</si>
  <si>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</si>
  <si>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</si>
  <si>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</si>
  <si>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</si>
  <si>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</si>
  <si>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</si>
  <si>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</si>
  <si>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</si>
  <si>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</si>
  <si>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</si>
  <si>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</si>
  <si>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</si>
  <si>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</si>
  <si>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</si>
  <si>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</si>
  <si>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</si>
  <si>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</si>
  <si>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</si>
  <si>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</si>
  <si>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</si>
  <si>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</si>
  <si>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</si>
  <si>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</si>
  <si>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</si>
  <si>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</si>
  <si>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</si>
  <si>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</si>
  <si>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</si>
  <si>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</si>
  <si>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</si>
  <si>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</si>
  <si>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</si>
  <si>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</si>
  <si>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</si>
  <si>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</si>
  <si>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</si>
  <si>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</si>
  <si>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</si>
  <si>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</si>
  <si>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</si>
  <si>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</si>
  <si>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</si>
  <si>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</si>
  <si>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</si>
  <si>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</si>
  <si>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</si>
  <si>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</si>
  <si>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</si>
  <si>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</si>
  <si>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</si>
  <si>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</si>
  <si>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</si>
  <si>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</si>
  <si>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</si>
  <si>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</si>
  <si>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</si>
  <si>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</si>
  <si>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</si>
  <si>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</si>
  <si>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</si>
  <si>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</si>
  <si>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</si>
  <si>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</si>
  <si>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</si>
  <si>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</si>
  <si>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</si>
  <si>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</si>
  <si>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</si>
  <si>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</si>
  <si>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</si>
  <si>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</si>
  <si>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</si>
  <si>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</si>
  <si>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</si>
  <si>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</si>
  <si>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</si>
  <si>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</si>
  <si>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</si>
  <si>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</si>
  <si>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</si>
  <si>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</si>
  <si>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</si>
  <si>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</si>
  <si>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</si>
  <si>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</si>
  <si>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</si>
  <si>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</si>
  <si>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</si>
  <si>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</si>
  <si>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</si>
  <si>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</si>
  <si>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</si>
  <si>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</si>
  <si>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</si>
  <si>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</si>
  <si>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</si>
  <si>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</si>
  <si>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</si>
  <si>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</si>
  <si>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</si>
  <si>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</si>
  <si>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</si>
  <si>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</si>
  <si>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</si>
  <si>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</si>
  <si>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</si>
  <si>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</si>
  <si>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</si>
  <si>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</si>
  <si>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</si>
  <si>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</si>
  <si>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</si>
  <si>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</si>
  <si>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</si>
  <si>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</si>
  <si>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</si>
  <si>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</si>
  <si>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</si>
  <si>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</si>
  <si>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</si>
  <si>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</si>
  <si>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</si>
  <si>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</si>
  <si>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</si>
  <si>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</si>
  <si>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</si>
  <si>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</si>
  <si>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</si>
  <si>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</si>
  <si>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</si>
  <si>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</si>
  <si>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</si>
  <si>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</si>
  <si>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</si>
  <si>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</si>
  <si>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</si>
  <si>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</si>
  <si>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</si>
  <si>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</si>
  <si>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</si>
  <si>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</si>
  <si>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</si>
  <si>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</si>
  <si>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</si>
  <si>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</si>
  <si>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</si>
  <si>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</si>
  <si>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</si>
  <si>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</si>
  <si>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</si>
  <si>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</si>
  <si>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</si>
  <si>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</si>
  <si>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</si>
  <si>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</si>
  <si>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</si>
  <si>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</si>
  <si>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</si>
  <si>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</si>
  <si>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</si>
  <si>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</si>
  <si>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</si>
  <si>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</si>
  <si>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</si>
  <si>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</si>
  <si>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</si>
  <si>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</si>
  <si>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</si>
  <si>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</si>
  <si>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</si>
  <si>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</si>
  <si>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</si>
  <si>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</si>
  <si>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</si>
  <si>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</si>
  <si>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</si>
  <si>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</si>
  <si>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</si>
  <si>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</si>
  <si>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</si>
  <si>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</si>
  <si>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</si>
  <si>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</si>
  <si>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</si>
  <si>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</si>
  <si>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</si>
  <si>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</si>
  <si>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</si>
  <si>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</si>
  <si>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</si>
  <si>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</si>
  <si>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</si>
  <si>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</si>
  <si>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</si>
  <si>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</si>
  <si>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</si>
  <si>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</si>
  <si>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</si>
  <si>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</si>
  <si>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</si>
  <si>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</si>
  <si>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</si>
  <si>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</si>
  <si>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</si>
  <si>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</si>
  <si>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</si>
  <si>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</si>
  <si>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</si>
  <si>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</si>
  <si>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</si>
  <si>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</si>
  <si>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</si>
  <si>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</si>
  <si>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</si>
  <si>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</si>
  <si>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</si>
  <si>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</si>
  <si>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</si>
  <si>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</si>
  <si>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</si>
  <si>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</si>
  <si>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</si>
  <si>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</si>
  <si>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</si>
  <si>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</si>
  <si>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</si>
  <si>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</si>
  <si>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</si>
  <si>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</si>
  <si>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</si>
  <si>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</si>
  <si>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</si>
  <si>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</si>
  <si>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</si>
  <si>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</si>
  <si>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</si>
  <si>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</si>
  <si>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</si>
  <si>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</si>
  <si>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</si>
  <si>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</si>
  <si>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</si>
  <si>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</si>
  <si>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</si>
  <si>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</si>
  <si>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</si>
  <si>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</si>
  <si>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</si>
  <si>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</si>
  <si>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</si>
  <si>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</si>
  <si>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</si>
  <si>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</si>
  <si>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</si>
  <si>
    <t>（※３）[22]～[25]欄のいずれかが「届出あり」の場合は、当該在宅医療の提供予定について、「拡充」「維持」「縮小・中止」の中から選択し、</t>
    <phoneticPr fontId="2"/>
  </si>
  <si>
    <t>　　　　[22]～[25]欄のいずれも「届出なし」の場合は、新規に届出の予定があれば「新規」を選択ください。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</si>
</sst>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277091</xdr:colOff>
      <xdr:row>11</xdr:row>
      <xdr:rowOff>346363</xdr:rowOff>
    </xdr:from>
    <xdr:to>
      <xdr:col>49</xdr:col>
      <xdr:colOff>571500</xdr:colOff>
      <xdr:row>14</xdr:row>
      <xdr:rowOff>415636</xdr:rowOff>
    </xdr:to>
    <xdr:sp macro="" textlink="">
      <xdr:nvSpPr>
        <xdr:cNvPr id="3" name="テキスト ボックス 2">
          <a:extLst>
            <a:ext uri="{FF2B5EF4-FFF2-40B4-BE49-F238E27FC236}">
              <a16:creationId xmlns:a16="http://schemas.microsoft.com/office/drawing/2014/main" id="{C666A498-811C-6AE8-D20F-07698D0D2661}"/>
            </a:ext>
          </a:extLst>
        </xdr:cNvPr>
        <xdr:cNvSpPr txBox="1"/>
      </xdr:nvSpPr>
      <xdr:spPr>
        <a:xfrm>
          <a:off x="41321182" y="9473045"/>
          <a:ext cx="2649682" cy="1575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kern="1200">
              <a:solidFill>
                <a:schemeClr val="tx1"/>
              </a:solidFill>
            </a:rPr>
            <a:t>※</a:t>
          </a:r>
          <a:r>
            <a:rPr kumimoji="1" lang="ja-JP" altLang="en-US" sz="1800" kern="1200">
              <a:solidFill>
                <a:schemeClr val="tx1"/>
              </a:solidFill>
            </a:rPr>
            <a:t>この欄は特例病床等があれば記載</a:t>
          </a:r>
        </a:p>
      </xdr:txBody>
    </xdr:sp>
    <xdr:clientData/>
  </xdr:twoCellAnchor>
  <xdr:twoCellAnchor>
    <xdr:from>
      <xdr:col>29</xdr:col>
      <xdr:colOff>155865</xdr:colOff>
      <xdr:row>13</xdr:row>
      <xdr:rowOff>294409</xdr:rowOff>
    </xdr:from>
    <xdr:to>
      <xdr:col>42</xdr:col>
      <xdr:colOff>571501</xdr:colOff>
      <xdr:row>16</xdr:row>
      <xdr:rowOff>103909</xdr:rowOff>
    </xdr:to>
    <xdr:sp macro="" textlink="">
      <xdr:nvSpPr>
        <xdr:cNvPr id="4" name="テキスト ボックス 3">
          <a:extLst>
            <a:ext uri="{FF2B5EF4-FFF2-40B4-BE49-F238E27FC236}">
              <a16:creationId xmlns:a16="http://schemas.microsoft.com/office/drawing/2014/main" id="{E8731821-955A-4C7F-BB93-5D8A6FBF7F19}"/>
            </a:ext>
          </a:extLst>
        </xdr:cNvPr>
        <xdr:cNvSpPr txBox="1"/>
      </xdr:nvSpPr>
      <xdr:spPr>
        <a:xfrm>
          <a:off x="31536410" y="10425545"/>
          <a:ext cx="8191500" cy="13161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kern="1200">
              <a:solidFill>
                <a:schemeClr val="tx1"/>
              </a:solidFill>
            </a:rPr>
            <a:t>急性期５床を削減予定、またはすでに削減済（</a:t>
          </a:r>
          <a:r>
            <a:rPr kumimoji="1" lang="en-US" altLang="ja-JP" sz="1800" kern="1200">
              <a:solidFill>
                <a:schemeClr val="tx1"/>
              </a:solidFill>
            </a:rPr>
            <a:t>R7</a:t>
          </a:r>
          <a:r>
            <a:rPr kumimoji="1" lang="ja-JP" altLang="en-US" sz="1800" kern="1200">
              <a:solidFill>
                <a:schemeClr val="tx1"/>
              </a:solidFill>
            </a:rPr>
            <a:t>年度に削減済の場合も含む）、で、５床分を第</a:t>
          </a:r>
          <a:r>
            <a:rPr kumimoji="1" lang="en-US" altLang="ja-JP" sz="1800" kern="1200">
              <a:solidFill>
                <a:schemeClr val="tx1"/>
              </a:solidFill>
            </a:rPr>
            <a:t>1</a:t>
          </a:r>
          <a:r>
            <a:rPr kumimoji="1" lang="ja-JP" altLang="en-US" sz="1800" kern="1200">
              <a:solidFill>
                <a:schemeClr val="tx1"/>
              </a:solidFill>
            </a:rPr>
            <a:t>回目で申請するという場合。（他に削減予定の病床がない場合）</a:t>
          </a:r>
        </a:p>
      </xdr:txBody>
    </xdr:sp>
    <xdr:clientData/>
  </xdr:twoCellAnchor>
  <xdr:twoCellAnchor>
    <xdr:from>
      <xdr:col>29</xdr:col>
      <xdr:colOff>138546</xdr:colOff>
      <xdr:row>11</xdr:row>
      <xdr:rowOff>225135</xdr:rowOff>
    </xdr:from>
    <xdr:to>
      <xdr:col>42</xdr:col>
      <xdr:colOff>571500</xdr:colOff>
      <xdr:row>13</xdr:row>
      <xdr:rowOff>207819</xdr:rowOff>
    </xdr:to>
    <xdr:sp macro="" textlink="">
      <xdr:nvSpPr>
        <xdr:cNvPr id="5" name="テキスト ボックス 4">
          <a:extLst>
            <a:ext uri="{FF2B5EF4-FFF2-40B4-BE49-F238E27FC236}">
              <a16:creationId xmlns:a16="http://schemas.microsoft.com/office/drawing/2014/main" id="{5624BDB7-6FD3-4179-BF66-9FD99B4DA92E}"/>
            </a:ext>
          </a:extLst>
        </xdr:cNvPr>
        <xdr:cNvSpPr txBox="1"/>
      </xdr:nvSpPr>
      <xdr:spPr>
        <a:xfrm>
          <a:off x="31519091" y="9351817"/>
          <a:ext cx="8208818" cy="98713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b="1" kern="1200">
              <a:solidFill>
                <a:srgbClr val="FF0000"/>
              </a:solidFill>
            </a:rPr>
            <a:t>記載例①　</a:t>
          </a:r>
          <a:r>
            <a:rPr kumimoji="1" lang="ja-JP" altLang="en-US" sz="1800" kern="1200">
              <a:solidFill>
                <a:srgbClr val="FF0000"/>
              </a:solidFill>
            </a:rPr>
            <a:t>今回（第</a:t>
          </a:r>
          <a:r>
            <a:rPr kumimoji="1" lang="en-US" altLang="ja-JP" sz="1800" kern="1200">
              <a:solidFill>
                <a:srgbClr val="FF0000"/>
              </a:solidFill>
            </a:rPr>
            <a:t>1</a:t>
          </a:r>
          <a:r>
            <a:rPr kumimoji="1" lang="ja-JP" altLang="en-US" sz="1800" kern="1200">
              <a:solidFill>
                <a:srgbClr val="FF0000"/>
              </a:solidFill>
            </a:rPr>
            <a:t>回申請）ですべての削減病床を申請する場合（他に削減予定の病床はない場合）</a:t>
          </a:r>
        </a:p>
      </xdr:txBody>
    </xdr:sp>
    <xdr:clientData/>
  </xdr:twoCellAnchor>
  <xdr:twoCellAnchor>
    <xdr:from>
      <xdr:col>31</xdr:col>
      <xdr:colOff>69273</xdr:colOff>
      <xdr:row>9</xdr:row>
      <xdr:rowOff>432955</xdr:rowOff>
    </xdr:from>
    <xdr:to>
      <xdr:col>32</xdr:col>
      <xdr:colOff>415636</xdr:colOff>
      <xdr:row>11</xdr:row>
      <xdr:rowOff>190500</xdr:rowOff>
    </xdr:to>
    <xdr:cxnSp macro="">
      <xdr:nvCxnSpPr>
        <xdr:cNvPr id="7" name="直線矢印コネクタ 6">
          <a:extLst>
            <a:ext uri="{FF2B5EF4-FFF2-40B4-BE49-F238E27FC236}">
              <a16:creationId xmlns:a16="http://schemas.microsoft.com/office/drawing/2014/main" id="{A3568490-EB63-E7E7-791B-57525508185C}"/>
            </a:ext>
          </a:extLst>
        </xdr:cNvPr>
        <xdr:cNvCxnSpPr/>
      </xdr:nvCxnSpPr>
      <xdr:spPr>
        <a:xfrm flipH="1" flipV="1">
          <a:off x="32627455" y="8537864"/>
          <a:ext cx="935181" cy="77931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467591</xdr:colOff>
      <xdr:row>9</xdr:row>
      <xdr:rowOff>415637</xdr:rowOff>
    </xdr:from>
    <xdr:to>
      <xdr:col>38</xdr:col>
      <xdr:colOff>242454</xdr:colOff>
      <xdr:row>11</xdr:row>
      <xdr:rowOff>225136</xdr:rowOff>
    </xdr:to>
    <xdr:cxnSp macro="">
      <xdr:nvCxnSpPr>
        <xdr:cNvPr id="9" name="直線矢印コネクタ 8">
          <a:extLst>
            <a:ext uri="{FF2B5EF4-FFF2-40B4-BE49-F238E27FC236}">
              <a16:creationId xmlns:a16="http://schemas.microsoft.com/office/drawing/2014/main" id="{A17BE8FB-01CD-4AF6-B6F3-89F930F3B261}"/>
            </a:ext>
          </a:extLst>
        </xdr:cNvPr>
        <xdr:cNvCxnSpPr/>
      </xdr:nvCxnSpPr>
      <xdr:spPr>
        <a:xfrm flipV="1">
          <a:off x="36679909" y="8520546"/>
          <a:ext cx="363681" cy="83127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138546</xdr:colOff>
      <xdr:row>19</xdr:row>
      <xdr:rowOff>363680</xdr:rowOff>
    </xdr:from>
    <xdr:to>
      <xdr:col>42</xdr:col>
      <xdr:colOff>571500</xdr:colOff>
      <xdr:row>21</xdr:row>
      <xdr:rowOff>415636</xdr:rowOff>
    </xdr:to>
    <xdr:sp macro="" textlink="">
      <xdr:nvSpPr>
        <xdr:cNvPr id="12" name="テキスト ボックス 11">
          <a:extLst>
            <a:ext uri="{FF2B5EF4-FFF2-40B4-BE49-F238E27FC236}">
              <a16:creationId xmlns:a16="http://schemas.microsoft.com/office/drawing/2014/main" id="{5D82908E-7CC0-438B-BE65-F8A05063D1ED}"/>
            </a:ext>
          </a:extLst>
        </xdr:cNvPr>
        <xdr:cNvSpPr txBox="1"/>
      </xdr:nvSpPr>
      <xdr:spPr>
        <a:xfrm>
          <a:off x="31519091" y="13508180"/>
          <a:ext cx="8208818" cy="105641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b="1" kern="1200">
              <a:solidFill>
                <a:srgbClr val="FF0000"/>
              </a:solidFill>
            </a:rPr>
            <a:t>記載例②　</a:t>
          </a:r>
          <a:r>
            <a:rPr kumimoji="1" lang="ja-JP" altLang="en-US" sz="1800" kern="1200">
              <a:solidFill>
                <a:srgbClr val="FF0000"/>
              </a:solidFill>
            </a:rPr>
            <a:t>今回（第</a:t>
          </a:r>
          <a:r>
            <a:rPr kumimoji="1" lang="en-US" altLang="ja-JP" sz="1800" kern="1200">
              <a:solidFill>
                <a:srgbClr val="FF0000"/>
              </a:solidFill>
            </a:rPr>
            <a:t>1</a:t>
          </a:r>
          <a:r>
            <a:rPr kumimoji="1" lang="ja-JP" altLang="en-US" sz="1800" kern="1200">
              <a:solidFill>
                <a:srgbClr val="FF0000"/>
              </a:solidFill>
            </a:rPr>
            <a:t>回申請）以外に令和</a:t>
          </a:r>
          <a:r>
            <a:rPr kumimoji="1" lang="en-US" altLang="ja-JP" sz="1800" kern="1200">
              <a:solidFill>
                <a:srgbClr val="FF0000"/>
              </a:solidFill>
            </a:rPr>
            <a:t>8</a:t>
          </a:r>
          <a:r>
            <a:rPr kumimoji="1" lang="ja-JP" altLang="en-US" sz="1800" kern="1200">
              <a:solidFill>
                <a:srgbClr val="FF0000"/>
              </a:solidFill>
            </a:rPr>
            <a:t>年度中に削減予定の病床（または削減するか迷っている病床）がある場合の記載方法</a:t>
          </a:r>
        </a:p>
      </xdr:txBody>
    </xdr:sp>
    <xdr:clientData/>
  </xdr:twoCellAnchor>
  <xdr:twoCellAnchor>
    <xdr:from>
      <xdr:col>29</xdr:col>
      <xdr:colOff>155864</xdr:colOff>
      <xdr:row>22</xdr:row>
      <xdr:rowOff>51955</xdr:rowOff>
    </xdr:from>
    <xdr:to>
      <xdr:col>42</xdr:col>
      <xdr:colOff>588817</xdr:colOff>
      <xdr:row>24</xdr:row>
      <xdr:rowOff>432956</xdr:rowOff>
    </xdr:to>
    <xdr:sp macro="" textlink="">
      <xdr:nvSpPr>
        <xdr:cNvPr id="13" name="テキスト ボックス 12">
          <a:extLst>
            <a:ext uri="{FF2B5EF4-FFF2-40B4-BE49-F238E27FC236}">
              <a16:creationId xmlns:a16="http://schemas.microsoft.com/office/drawing/2014/main" id="{EB462520-6848-4779-81DF-62C995DFD60D}"/>
            </a:ext>
          </a:extLst>
        </xdr:cNvPr>
        <xdr:cNvSpPr txBox="1"/>
      </xdr:nvSpPr>
      <xdr:spPr>
        <a:xfrm>
          <a:off x="31536409" y="14703137"/>
          <a:ext cx="8208817" cy="1385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kern="1200">
              <a:solidFill>
                <a:schemeClr val="tx1"/>
              </a:solidFill>
            </a:rPr>
            <a:t>令和</a:t>
          </a:r>
          <a:r>
            <a:rPr kumimoji="1" lang="en-US" altLang="ja-JP" sz="1800" kern="1200">
              <a:solidFill>
                <a:schemeClr val="tx1"/>
              </a:solidFill>
            </a:rPr>
            <a:t>8</a:t>
          </a:r>
          <a:r>
            <a:rPr kumimoji="1" lang="ja-JP" altLang="en-US" sz="1800" kern="1200">
              <a:solidFill>
                <a:schemeClr val="tx1"/>
              </a:solidFill>
            </a:rPr>
            <a:t>年度中に急性期</a:t>
          </a:r>
          <a:r>
            <a:rPr kumimoji="1" lang="en-US" altLang="ja-JP" sz="1800" kern="1200">
              <a:solidFill>
                <a:schemeClr val="tx1"/>
              </a:solidFill>
            </a:rPr>
            <a:t>12</a:t>
          </a:r>
          <a:r>
            <a:rPr kumimoji="1" lang="ja-JP" altLang="en-US" sz="1800" kern="1200">
              <a:solidFill>
                <a:schemeClr val="tx1"/>
              </a:solidFill>
            </a:rPr>
            <a:t>床削減予定だが、第</a:t>
          </a:r>
          <a:r>
            <a:rPr kumimoji="1" lang="en-US" altLang="ja-JP" sz="1800" kern="1200">
              <a:solidFill>
                <a:schemeClr val="tx1"/>
              </a:solidFill>
            </a:rPr>
            <a:t>1</a:t>
          </a:r>
          <a:r>
            <a:rPr kumimoji="1" lang="ja-JP" altLang="en-US" sz="1800" kern="1200">
              <a:solidFill>
                <a:schemeClr val="tx1"/>
              </a:solidFill>
            </a:rPr>
            <a:t>回申請では削減５床分のみを申請することとし、第</a:t>
          </a:r>
          <a:r>
            <a:rPr kumimoji="1" lang="en-US" altLang="ja-JP" sz="1800" kern="1200">
              <a:solidFill>
                <a:schemeClr val="tx1"/>
              </a:solidFill>
            </a:rPr>
            <a:t>2</a:t>
          </a:r>
          <a:r>
            <a:rPr kumimoji="1" lang="ja-JP" altLang="en-US" sz="1800" kern="1200">
              <a:solidFill>
                <a:schemeClr val="tx1"/>
              </a:solidFill>
            </a:rPr>
            <a:t>回申請以降に残り７床を申請するという場合。（残り７床分の削減はまだ行うか迷っているという場合もこの書き方となります。）</a:t>
          </a:r>
        </a:p>
      </xdr:txBody>
    </xdr:sp>
    <xdr:clientData/>
  </xdr:twoCellAnchor>
  <xdr:twoCellAnchor>
    <xdr:from>
      <xdr:col>31</xdr:col>
      <xdr:colOff>34636</xdr:colOff>
      <xdr:row>17</xdr:row>
      <xdr:rowOff>450273</xdr:rowOff>
    </xdr:from>
    <xdr:to>
      <xdr:col>32</xdr:col>
      <xdr:colOff>484909</xdr:colOff>
      <xdr:row>19</xdr:row>
      <xdr:rowOff>294409</xdr:rowOff>
    </xdr:to>
    <xdr:cxnSp macro="">
      <xdr:nvCxnSpPr>
        <xdr:cNvPr id="14" name="直線矢印コネクタ 13">
          <a:extLst>
            <a:ext uri="{FF2B5EF4-FFF2-40B4-BE49-F238E27FC236}">
              <a16:creationId xmlns:a16="http://schemas.microsoft.com/office/drawing/2014/main" id="{A975B019-1EBD-4C59-981E-03E391F8D32C}"/>
            </a:ext>
          </a:extLst>
        </xdr:cNvPr>
        <xdr:cNvCxnSpPr/>
      </xdr:nvCxnSpPr>
      <xdr:spPr>
        <a:xfrm flipH="1" flipV="1">
          <a:off x="32592818" y="12590318"/>
          <a:ext cx="1039091" cy="84859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17</xdr:row>
      <xdr:rowOff>484909</xdr:rowOff>
    </xdr:from>
    <xdr:to>
      <xdr:col>38</xdr:col>
      <xdr:colOff>363681</xdr:colOff>
      <xdr:row>19</xdr:row>
      <xdr:rowOff>311726</xdr:rowOff>
    </xdr:to>
    <xdr:cxnSp macro="">
      <xdr:nvCxnSpPr>
        <xdr:cNvPr id="15" name="直線矢印コネクタ 14">
          <a:extLst>
            <a:ext uri="{FF2B5EF4-FFF2-40B4-BE49-F238E27FC236}">
              <a16:creationId xmlns:a16="http://schemas.microsoft.com/office/drawing/2014/main" id="{CFFC9826-B08F-459E-9CCA-6332D0D867B1}"/>
            </a:ext>
          </a:extLst>
        </xdr:cNvPr>
        <xdr:cNvCxnSpPr/>
      </xdr:nvCxnSpPr>
      <xdr:spPr>
        <a:xfrm flipV="1">
          <a:off x="36801136" y="12624954"/>
          <a:ext cx="363681" cy="83127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346364</xdr:colOff>
      <xdr:row>4</xdr:row>
      <xdr:rowOff>2424546</xdr:rowOff>
    </xdr:from>
    <xdr:to>
      <xdr:col>45</xdr:col>
      <xdr:colOff>398318</xdr:colOff>
      <xdr:row>4</xdr:row>
      <xdr:rowOff>2944091</xdr:rowOff>
    </xdr:to>
    <xdr:sp macro="" textlink="">
      <xdr:nvSpPr>
        <xdr:cNvPr id="6" name="テキスト ボックス 5">
          <a:extLst>
            <a:ext uri="{FF2B5EF4-FFF2-40B4-BE49-F238E27FC236}">
              <a16:creationId xmlns:a16="http://schemas.microsoft.com/office/drawing/2014/main" id="{78D2F343-6053-494B-B9DD-A3531383D69D}"/>
            </a:ext>
          </a:extLst>
        </xdr:cNvPr>
        <xdr:cNvSpPr txBox="1"/>
      </xdr:nvSpPr>
      <xdr:spPr>
        <a:xfrm>
          <a:off x="31726909" y="5870864"/>
          <a:ext cx="9715500" cy="51954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kern="1200">
              <a:solidFill>
                <a:srgbClr val="FF0000"/>
              </a:solidFill>
            </a:rPr>
            <a:t>記載例①、②のいずれの場合も、「２８」欄の数値　≧　「３６」欄の数値　となります</a:t>
          </a:r>
        </a:p>
      </xdr:txBody>
    </xdr:sp>
    <xdr:clientData/>
  </xdr:twoCellAnchor>
  <xdr:twoCellAnchor>
    <xdr:from>
      <xdr:col>29</xdr:col>
      <xdr:colOff>311727</xdr:colOff>
      <xdr:row>2</xdr:row>
      <xdr:rowOff>710045</xdr:rowOff>
    </xdr:from>
    <xdr:to>
      <xdr:col>50</xdr:col>
      <xdr:colOff>398317</xdr:colOff>
      <xdr:row>3</xdr:row>
      <xdr:rowOff>363681</xdr:rowOff>
    </xdr:to>
    <xdr:sp macro="" textlink="">
      <xdr:nvSpPr>
        <xdr:cNvPr id="8" name="テキスト ボックス 7">
          <a:extLst>
            <a:ext uri="{FF2B5EF4-FFF2-40B4-BE49-F238E27FC236}">
              <a16:creationId xmlns:a16="http://schemas.microsoft.com/office/drawing/2014/main" id="{7F965EC3-4A10-409F-BF7C-41DBEB5CAB7C}"/>
            </a:ext>
          </a:extLst>
        </xdr:cNvPr>
        <xdr:cNvSpPr txBox="1"/>
      </xdr:nvSpPr>
      <xdr:spPr>
        <a:xfrm>
          <a:off x="31692272" y="2286000"/>
          <a:ext cx="12694227" cy="51954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kern="1200">
              <a:solidFill>
                <a:srgbClr val="FF0000"/>
              </a:solidFill>
            </a:rPr>
            <a:t>わかりづらいですが、ここの欄は「削減した（する）病床数」を入力する欄です。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view="pageBreakPreview" zoomScale="70" zoomScaleNormal="85" zoomScaleSheetLayoutView="70"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23" t="s">
        <v>0</v>
      </c>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3"/>
      <c r="BT1" s="423"/>
      <c r="BU1" s="423"/>
      <c r="BV1" s="423"/>
      <c r="BW1" s="423"/>
      <c r="BX1" s="423"/>
      <c r="BY1" s="423"/>
      <c r="BZ1" s="423"/>
      <c r="CA1" s="423"/>
      <c r="CB1" s="25"/>
      <c r="CC1" s="25"/>
      <c r="CD1" s="25"/>
      <c r="CE1" s="25"/>
      <c r="CF1" s="25"/>
      <c r="CG1" s="25"/>
      <c r="CH1" s="25"/>
      <c r="CI1" s="25"/>
    </row>
    <row r="2" spans="1:96" ht="29.65" customHeight="1" thickBot="1" x14ac:dyDescent="0.45">
      <c r="E2" s="47" t="s">
        <v>1</v>
      </c>
      <c r="F2" s="371" t="s">
        <v>5828</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08" t="s">
        <v>1</v>
      </c>
      <c r="B3" s="419" t="s">
        <v>3</v>
      </c>
      <c r="C3" s="419" t="s">
        <v>4</v>
      </c>
      <c r="D3" s="421" t="s">
        <v>5</v>
      </c>
      <c r="E3" s="410" t="s">
        <v>6</v>
      </c>
      <c r="F3" s="413" t="s">
        <v>7</v>
      </c>
      <c r="G3" s="416" t="s">
        <v>8</v>
      </c>
      <c r="H3" s="416" t="s">
        <v>9</v>
      </c>
      <c r="I3" s="416" t="s">
        <v>10</v>
      </c>
      <c r="J3" s="416" t="s">
        <v>11</v>
      </c>
      <c r="K3" s="390" t="s">
        <v>12</v>
      </c>
      <c r="L3" s="390" t="s">
        <v>13</v>
      </c>
      <c r="M3" s="390" t="s">
        <v>14</v>
      </c>
      <c r="N3" s="390" t="s">
        <v>15</v>
      </c>
      <c r="O3" s="393" t="s">
        <v>5713</v>
      </c>
      <c r="P3" s="381" t="s">
        <v>5714</v>
      </c>
      <c r="Q3" s="382"/>
      <c r="R3" s="382"/>
      <c r="S3" s="382"/>
      <c r="T3" s="382"/>
      <c r="U3" s="383"/>
      <c r="V3" s="428" t="s">
        <v>16</v>
      </c>
      <c r="W3" s="382"/>
      <c r="X3" s="383"/>
      <c r="Y3" s="428" t="s">
        <v>17</v>
      </c>
      <c r="Z3" s="382"/>
      <c r="AA3" s="428" t="s">
        <v>5715</v>
      </c>
      <c r="AB3" s="382"/>
      <c r="AC3" s="382"/>
      <c r="AD3" s="383"/>
      <c r="AE3" s="476" t="s">
        <v>5716</v>
      </c>
      <c r="AF3" s="477"/>
      <c r="AG3" s="477"/>
      <c r="AH3" s="478"/>
      <c r="AI3" s="473" t="s">
        <v>18</v>
      </c>
      <c r="AJ3" s="464" t="s">
        <v>19</v>
      </c>
      <c r="AK3" s="447"/>
      <c r="AL3" s="447"/>
      <c r="AM3" s="447"/>
      <c r="AN3" s="447"/>
      <c r="AO3" s="447"/>
      <c r="AP3" s="447"/>
      <c r="AQ3" s="447"/>
      <c r="AR3" s="447"/>
      <c r="AS3" s="447"/>
      <c r="AT3" s="447"/>
      <c r="AU3" s="447"/>
      <c r="AV3" s="447"/>
      <c r="AW3" s="447"/>
      <c r="AX3" s="447"/>
      <c r="AY3" s="447"/>
      <c r="AZ3" s="447"/>
      <c r="BA3" s="465"/>
      <c r="BB3" s="424" t="s">
        <v>20</v>
      </c>
      <c r="BC3" s="430" t="s">
        <v>21</v>
      </c>
      <c r="BD3" s="433" t="s">
        <v>22</v>
      </c>
      <c r="BE3" s="434"/>
      <c r="BF3" s="433" t="s">
        <v>5718</v>
      </c>
      <c r="BG3" s="436"/>
      <c r="BH3" s="436"/>
      <c r="BI3" s="437"/>
      <c r="BJ3" s="433" t="s">
        <v>5719</v>
      </c>
      <c r="BK3" s="436"/>
      <c r="BL3" s="436"/>
      <c r="BM3" s="437"/>
      <c r="BN3" s="433" t="s">
        <v>5720</v>
      </c>
      <c r="BO3" s="436"/>
      <c r="BP3" s="436"/>
      <c r="BQ3" s="437"/>
      <c r="BR3" s="433" t="s">
        <v>5734</v>
      </c>
      <c r="BS3" s="382"/>
      <c r="BT3" s="382"/>
      <c r="BU3" s="382"/>
      <c r="BV3" s="428" t="s">
        <v>5721</v>
      </c>
      <c r="BW3" s="434"/>
      <c r="BX3" s="433" t="s">
        <v>5722</v>
      </c>
      <c r="BY3" s="382"/>
      <c r="BZ3" s="382"/>
      <c r="CA3" s="382"/>
      <c r="CB3" s="428" t="s">
        <v>5723</v>
      </c>
      <c r="CC3" s="434"/>
      <c r="CD3" s="433" t="s">
        <v>5724</v>
      </c>
      <c r="CE3" s="436"/>
      <c r="CF3" s="436"/>
      <c r="CG3" s="437"/>
      <c r="CH3" s="433" t="s">
        <v>23</v>
      </c>
      <c r="CI3" s="434"/>
      <c r="CJ3" s="381" t="s">
        <v>24</v>
      </c>
      <c r="CK3" s="447"/>
      <c r="CL3" s="447"/>
      <c r="CM3" s="447"/>
      <c r="CN3" s="447"/>
      <c r="CO3" s="447"/>
      <c r="CP3" s="447"/>
      <c r="CQ3" s="382"/>
      <c r="CR3" s="434"/>
    </row>
    <row r="4" spans="1:96" s="6" customFormat="1" ht="66.400000000000006" customHeight="1" x14ac:dyDescent="0.4">
      <c r="A4" s="409"/>
      <c r="B4" s="420"/>
      <c r="C4" s="420"/>
      <c r="D4" s="422"/>
      <c r="E4" s="411"/>
      <c r="F4" s="414"/>
      <c r="G4" s="417"/>
      <c r="H4" s="417"/>
      <c r="I4" s="417"/>
      <c r="J4" s="417"/>
      <c r="K4" s="391"/>
      <c r="L4" s="391"/>
      <c r="M4" s="391"/>
      <c r="N4" s="391"/>
      <c r="O4" s="394"/>
      <c r="P4" s="384"/>
      <c r="Q4" s="385"/>
      <c r="R4" s="385"/>
      <c r="S4" s="385"/>
      <c r="T4" s="385"/>
      <c r="U4" s="386"/>
      <c r="V4" s="429"/>
      <c r="W4" s="385"/>
      <c r="X4" s="386"/>
      <c r="Y4" s="429"/>
      <c r="Z4" s="385"/>
      <c r="AA4" s="429"/>
      <c r="AB4" s="385"/>
      <c r="AC4" s="385"/>
      <c r="AD4" s="386"/>
      <c r="AE4" s="479"/>
      <c r="AF4" s="480"/>
      <c r="AG4" s="480"/>
      <c r="AH4" s="481"/>
      <c r="AI4" s="474"/>
      <c r="AJ4" s="466"/>
      <c r="AK4" s="467"/>
      <c r="AL4" s="467"/>
      <c r="AM4" s="467"/>
      <c r="AN4" s="467"/>
      <c r="AO4" s="467"/>
      <c r="AP4" s="467"/>
      <c r="AQ4" s="467"/>
      <c r="AR4" s="467"/>
      <c r="AS4" s="467"/>
      <c r="AT4" s="467"/>
      <c r="AU4" s="467"/>
      <c r="AV4" s="467"/>
      <c r="AW4" s="467"/>
      <c r="AX4" s="467"/>
      <c r="AY4" s="467"/>
      <c r="AZ4" s="467"/>
      <c r="BA4" s="468"/>
      <c r="BB4" s="425"/>
      <c r="BC4" s="431"/>
      <c r="BD4" s="384"/>
      <c r="BE4" s="435"/>
      <c r="BF4" s="438"/>
      <c r="BG4" s="439"/>
      <c r="BH4" s="439"/>
      <c r="BI4" s="440"/>
      <c r="BJ4" s="438"/>
      <c r="BK4" s="439"/>
      <c r="BL4" s="439"/>
      <c r="BM4" s="440"/>
      <c r="BN4" s="438"/>
      <c r="BO4" s="439"/>
      <c r="BP4" s="439"/>
      <c r="BQ4" s="440"/>
      <c r="BR4" s="384"/>
      <c r="BS4" s="385"/>
      <c r="BT4" s="385"/>
      <c r="BU4" s="385"/>
      <c r="BV4" s="429"/>
      <c r="BW4" s="435"/>
      <c r="BX4" s="384"/>
      <c r="BY4" s="385"/>
      <c r="BZ4" s="385"/>
      <c r="CA4" s="385"/>
      <c r="CB4" s="429"/>
      <c r="CC4" s="435"/>
      <c r="CD4" s="438"/>
      <c r="CE4" s="439"/>
      <c r="CF4" s="439"/>
      <c r="CG4" s="440"/>
      <c r="CH4" s="384"/>
      <c r="CI4" s="435"/>
      <c r="CJ4" s="384"/>
      <c r="CK4" s="385"/>
      <c r="CL4" s="385"/>
      <c r="CM4" s="385"/>
      <c r="CN4" s="385"/>
      <c r="CO4" s="385"/>
      <c r="CP4" s="385"/>
      <c r="CQ4" s="385"/>
      <c r="CR4" s="435"/>
    </row>
    <row r="5" spans="1:96" s="6" customFormat="1" ht="27.75" customHeight="1" x14ac:dyDescent="0.4">
      <c r="A5" s="409"/>
      <c r="B5" s="420"/>
      <c r="C5" s="420"/>
      <c r="D5" s="422"/>
      <c r="E5" s="411"/>
      <c r="F5" s="414"/>
      <c r="G5" s="417"/>
      <c r="H5" s="417"/>
      <c r="I5" s="417"/>
      <c r="J5" s="417"/>
      <c r="K5" s="391"/>
      <c r="L5" s="391"/>
      <c r="M5" s="391"/>
      <c r="N5" s="391"/>
      <c r="O5" s="394"/>
      <c r="P5" s="387"/>
      <c r="Q5" s="388"/>
      <c r="R5" s="388"/>
      <c r="S5" s="388"/>
      <c r="T5" s="388"/>
      <c r="U5" s="389"/>
      <c r="V5" s="429"/>
      <c r="W5" s="385"/>
      <c r="X5" s="386"/>
      <c r="Y5" s="485"/>
      <c r="Z5" s="388"/>
      <c r="AA5" s="429"/>
      <c r="AB5" s="385"/>
      <c r="AC5" s="385"/>
      <c r="AD5" s="386"/>
      <c r="AE5" s="479"/>
      <c r="AF5" s="480"/>
      <c r="AG5" s="480"/>
      <c r="AH5" s="481"/>
      <c r="AI5" s="474"/>
      <c r="AJ5" s="471" t="s">
        <v>25</v>
      </c>
      <c r="AK5" s="472"/>
      <c r="AL5" s="472"/>
      <c r="AM5" s="472"/>
      <c r="AN5" s="472"/>
      <c r="AO5" s="472"/>
      <c r="AP5" s="472"/>
      <c r="AQ5" s="472"/>
      <c r="AR5" s="472"/>
      <c r="AS5" s="472"/>
      <c r="AT5" s="472"/>
      <c r="AU5" s="472"/>
      <c r="AV5" s="472"/>
      <c r="AW5" s="472"/>
      <c r="AX5" s="472"/>
      <c r="AY5" s="472"/>
      <c r="AZ5" s="472"/>
      <c r="BA5" s="469" t="s">
        <v>5717</v>
      </c>
      <c r="BB5" s="426"/>
      <c r="BC5" s="431"/>
      <c r="BD5" s="494" t="s">
        <v>26</v>
      </c>
      <c r="BE5" s="496" t="s">
        <v>27</v>
      </c>
      <c r="BF5" s="443" t="s">
        <v>28</v>
      </c>
      <c r="BG5" s="445" t="s">
        <v>29</v>
      </c>
      <c r="BH5" s="445" t="s">
        <v>30</v>
      </c>
      <c r="BI5" s="441" t="s">
        <v>31</v>
      </c>
      <c r="BJ5" s="443" t="s">
        <v>28</v>
      </c>
      <c r="BK5" s="445" t="s">
        <v>29</v>
      </c>
      <c r="BL5" s="445" t="s">
        <v>30</v>
      </c>
      <c r="BM5" s="441" t="s">
        <v>31</v>
      </c>
      <c r="BN5" s="443" t="s">
        <v>28</v>
      </c>
      <c r="BO5" s="445" t="s">
        <v>29</v>
      </c>
      <c r="BP5" s="445" t="s">
        <v>30</v>
      </c>
      <c r="BQ5" s="441" t="s">
        <v>31</v>
      </c>
      <c r="BR5" s="443" t="s">
        <v>28</v>
      </c>
      <c r="BS5" s="445" t="s">
        <v>29</v>
      </c>
      <c r="BT5" s="445" t="s">
        <v>30</v>
      </c>
      <c r="BU5" s="488" t="s">
        <v>31</v>
      </c>
      <c r="BV5" s="429" t="str">
        <f>"["&amp;BU7&amp;"]
×
4,104千円"</f>
        <v>[64]
×
4,104千円</v>
      </c>
      <c r="BW5" s="435"/>
      <c r="BX5" s="443" t="s">
        <v>28</v>
      </c>
      <c r="BY5" s="445" t="s">
        <v>29</v>
      </c>
      <c r="BZ5" s="445" t="s">
        <v>30</v>
      </c>
      <c r="CA5" s="455" t="s">
        <v>31</v>
      </c>
      <c r="CB5" s="429" t="str">
        <f>"["&amp;CA7&amp;"]
×
2,052千円"</f>
        <v>[69]
×
2,052千円</v>
      </c>
      <c r="CC5" s="435"/>
      <c r="CD5" s="443" t="s">
        <v>28</v>
      </c>
      <c r="CE5" s="445" t="s">
        <v>29</v>
      </c>
      <c r="CF5" s="445" t="s">
        <v>30</v>
      </c>
      <c r="CG5" s="441" t="s">
        <v>31</v>
      </c>
      <c r="CH5" s="429" t="str">
        <f>"["&amp;BV7&amp;"]＋["&amp;CB7&amp;"]
－["&amp;AC7&amp;"]"</f>
        <v>[65]＋[70]
－[21]</v>
      </c>
      <c r="CI5" s="435"/>
      <c r="CJ5" s="457" t="s">
        <v>5725</v>
      </c>
      <c r="CK5" s="453" t="s">
        <v>32</v>
      </c>
      <c r="CL5" s="453" t="s">
        <v>33</v>
      </c>
      <c r="CM5" s="453" t="s">
        <v>34</v>
      </c>
      <c r="CN5" s="448" t="s">
        <v>35</v>
      </c>
      <c r="CO5" s="448" t="s">
        <v>5838</v>
      </c>
      <c r="CP5" s="450" t="s">
        <v>36</v>
      </c>
      <c r="CQ5" s="451"/>
      <c r="CR5" s="452"/>
    </row>
    <row r="6" spans="1:96" s="6" customFormat="1" ht="320.25" customHeight="1" thickBot="1" x14ac:dyDescent="0.45">
      <c r="A6" s="409"/>
      <c r="B6" s="420"/>
      <c r="C6" s="420"/>
      <c r="D6" s="422"/>
      <c r="E6" s="412"/>
      <c r="F6" s="415"/>
      <c r="G6" s="418"/>
      <c r="H6" s="418"/>
      <c r="I6" s="418"/>
      <c r="J6" s="418"/>
      <c r="K6" s="392"/>
      <c r="L6" s="392"/>
      <c r="M6" s="392"/>
      <c r="N6" s="392"/>
      <c r="O6" s="395"/>
      <c r="P6" s="404" t="s">
        <v>37</v>
      </c>
      <c r="Q6" s="403"/>
      <c r="R6" s="402" t="s">
        <v>38</v>
      </c>
      <c r="S6" s="403"/>
      <c r="T6" s="402" t="s">
        <v>39</v>
      </c>
      <c r="U6" s="405"/>
      <c r="V6" s="7" t="s">
        <v>40</v>
      </c>
      <c r="W6" s="8" t="s">
        <v>41</v>
      </c>
      <c r="X6" s="16" t="s">
        <v>42</v>
      </c>
      <c r="Y6" s="7" t="s">
        <v>43</v>
      </c>
      <c r="Z6" s="17" t="s">
        <v>44</v>
      </c>
      <c r="AA6" s="7" t="s">
        <v>40</v>
      </c>
      <c r="AB6" s="8" t="s">
        <v>41</v>
      </c>
      <c r="AC6" s="486" t="s">
        <v>45</v>
      </c>
      <c r="AD6" s="487"/>
      <c r="AE6" s="94" t="s">
        <v>46</v>
      </c>
      <c r="AF6" s="92" t="s">
        <v>47</v>
      </c>
      <c r="AG6" s="92" t="s">
        <v>48</v>
      </c>
      <c r="AH6" s="93" t="s">
        <v>49</v>
      </c>
      <c r="AI6" s="475"/>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0"/>
      <c r="BB6" s="427"/>
      <c r="BC6" s="432"/>
      <c r="BD6" s="495"/>
      <c r="BE6" s="497"/>
      <c r="BF6" s="444"/>
      <c r="BG6" s="446"/>
      <c r="BH6" s="446"/>
      <c r="BI6" s="442"/>
      <c r="BJ6" s="444"/>
      <c r="BK6" s="446"/>
      <c r="BL6" s="446"/>
      <c r="BM6" s="442"/>
      <c r="BN6" s="444"/>
      <c r="BO6" s="446"/>
      <c r="BP6" s="446"/>
      <c r="BQ6" s="442"/>
      <c r="BR6" s="444"/>
      <c r="BS6" s="446"/>
      <c r="BT6" s="446"/>
      <c r="BU6" s="489"/>
      <c r="BV6" s="459"/>
      <c r="BW6" s="460"/>
      <c r="BX6" s="444"/>
      <c r="BY6" s="446"/>
      <c r="BZ6" s="446"/>
      <c r="CA6" s="456"/>
      <c r="CB6" s="459"/>
      <c r="CC6" s="460"/>
      <c r="CD6" s="444"/>
      <c r="CE6" s="446"/>
      <c r="CF6" s="446"/>
      <c r="CG6" s="442"/>
      <c r="CH6" s="459"/>
      <c r="CI6" s="460"/>
      <c r="CJ6" s="458"/>
      <c r="CK6" s="454"/>
      <c r="CL6" s="454"/>
      <c r="CM6" s="454"/>
      <c r="CN6" s="449"/>
      <c r="CO6" s="449"/>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398">
        <f>IF(P8="","",COUNTIFS($F8:P8,"&lt;&gt;"&amp;""))</f>
        <v>11</v>
      </c>
      <c r="Q7" s="399"/>
      <c r="R7" s="401">
        <f>IF(R8="","",COUNTIFS($F8:R8,"&lt;&gt;"&amp;""))</f>
        <v>12</v>
      </c>
      <c r="S7" s="399"/>
      <c r="T7" s="401">
        <f>IF(T8="","",COUNTIFS($F8:T8,"&lt;&gt;"&amp;""))</f>
        <v>13</v>
      </c>
      <c r="U7" s="407"/>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92">
        <f>IF(AC8="","",COUNTIFS($F8:AC8,"&lt;&gt;"&amp;""))</f>
        <v>21</v>
      </c>
      <c r="AD7" s="493"/>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498">
        <f>IF(BV8="","",COUNTIFS($F8:BV8,"&lt;&gt;"&amp;""))</f>
        <v>65</v>
      </c>
      <c r="BW7" s="499"/>
      <c r="BX7" s="331">
        <f>IF(BX8="","",COUNTIFS($F8:BX8,"&lt;&gt;"&amp;""))</f>
        <v>66</v>
      </c>
      <c r="BY7" s="323">
        <f>IF(BY8="","",COUNTIFS($F8:BY8,"&lt;&gt;"&amp;""))</f>
        <v>67</v>
      </c>
      <c r="BZ7" s="323">
        <f>IF(BZ8="","",COUNTIFS($F8:BZ8,"&lt;&gt;"&amp;""))</f>
        <v>68</v>
      </c>
      <c r="CA7" s="328">
        <f>IF(CA8="","",COUNTIFS($F8:CA8,"&lt;&gt;"&amp;""))</f>
        <v>69</v>
      </c>
      <c r="CB7" s="498">
        <f>IF(CB8="","",COUNTIFS($F8:CB8,"&lt;&gt;"&amp;""))</f>
        <v>70</v>
      </c>
      <c r="CC7" s="499"/>
      <c r="CD7" s="331">
        <f>IF(CD8="","",COUNTIFS($F8:CD8,"&lt;&gt;"&amp;""))</f>
        <v>71</v>
      </c>
      <c r="CE7" s="323">
        <f>IF(CE8="","",COUNTIFS($F8:CE8,"&lt;&gt;"&amp;""))</f>
        <v>72</v>
      </c>
      <c r="CF7" s="323">
        <f>IF(CF8="","",COUNTIFS($F8:CF8,"&lt;&gt;"&amp;""))</f>
        <v>73</v>
      </c>
      <c r="CG7" s="333">
        <f>IF(CG8="","",COUNTIFS($F8:CG8,"&lt;&gt;"&amp;""))</f>
        <v>74</v>
      </c>
      <c r="CH7" s="498">
        <f>IF(CH8="","",COUNTIFS($F8:CH8,"&lt;&gt;"&amp;""))</f>
        <v>75</v>
      </c>
      <c r="CI7" s="499"/>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396" t="s">
        <v>75</v>
      </c>
      <c r="Q8" s="397"/>
      <c r="R8" s="400" t="s">
        <v>75</v>
      </c>
      <c r="S8" s="397"/>
      <c r="T8" s="400" t="s">
        <v>75</v>
      </c>
      <c r="U8" s="406"/>
      <c r="V8" s="344" t="s">
        <v>73</v>
      </c>
      <c r="W8" s="345" t="s">
        <v>75</v>
      </c>
      <c r="X8" s="346" t="s">
        <v>75</v>
      </c>
      <c r="Y8" s="347" t="s">
        <v>73</v>
      </c>
      <c r="Z8" s="343" t="s">
        <v>75</v>
      </c>
      <c r="AA8" s="344" t="s">
        <v>73</v>
      </c>
      <c r="AB8" s="345" t="s">
        <v>75</v>
      </c>
      <c r="AC8" s="490" t="s">
        <v>75</v>
      </c>
      <c r="AD8" s="491"/>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500" t="s">
        <v>74</v>
      </c>
      <c r="BW8" s="501"/>
      <c r="BX8" s="350" t="s">
        <v>75</v>
      </c>
      <c r="BY8" s="345" t="s">
        <v>75</v>
      </c>
      <c r="BZ8" s="345" t="s">
        <v>75</v>
      </c>
      <c r="CA8" s="347" t="s">
        <v>74</v>
      </c>
      <c r="CB8" s="500" t="s">
        <v>74</v>
      </c>
      <c r="CC8" s="501"/>
      <c r="CD8" s="350" t="s">
        <v>74</v>
      </c>
      <c r="CE8" s="345" t="s">
        <v>74</v>
      </c>
      <c r="CF8" s="345" t="s">
        <v>74</v>
      </c>
      <c r="CG8" s="351" t="s">
        <v>74</v>
      </c>
      <c r="CH8" s="500" t="s">
        <v>74</v>
      </c>
      <c r="CI8" s="501"/>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378" t="s">
        <v>5841</v>
      </c>
      <c r="F11" s="378"/>
      <c r="G11" s="378"/>
      <c r="H11" s="378"/>
      <c r="I11" s="378"/>
      <c r="J11" s="378"/>
      <c r="K11" s="288"/>
      <c r="L11" s="289"/>
      <c r="M11" s="288"/>
      <c r="N11" s="288"/>
      <c r="O11" s="288"/>
      <c r="P11" s="290"/>
      <c r="Q11" s="290"/>
      <c r="R11" s="290"/>
      <c r="S11" s="290"/>
      <c r="T11" s="290"/>
      <c r="U11" s="290"/>
      <c r="V11" s="291"/>
      <c r="W11" s="292"/>
      <c r="X11" s="292"/>
      <c r="Y11" s="293"/>
      <c r="Z11" s="294"/>
      <c r="AA11" s="461" t="str">
        <f>IF(AND(AA10="有",OR(AB10&lt;=0,AC10&lt;=1140)),"◆申請した、又は申請予定の場合、必ず申請病床数と支給額も記載してください。","")</f>
        <v/>
      </c>
      <c r="AB11" s="462"/>
      <c r="AC11" s="462"/>
      <c r="AD11" s="463"/>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482" t="str">
        <f>IF(OR(BM10&gt;=BI10,BJ10&gt;BF10,BK10&gt;BG10,BL10&gt;BH10),"◆Aの病床数＞Bの病床数
　としてください。","")</f>
        <v>◆Aの病床数＞Bの病床数
　としてください。</v>
      </c>
      <c r="BK11" s="483"/>
      <c r="BL11" s="483"/>
      <c r="BM11" s="484"/>
      <c r="BN11" s="293"/>
      <c r="BO11" s="293"/>
      <c r="BP11" s="293"/>
      <c r="BQ11" s="293"/>
      <c r="BR11" s="482" t="str">
        <f>IF(MIN(CD10:CF10)&lt;0,"◆削減した病床数より多い数を記載しています。
　病床種別ごとに、(A-B) ≧ (D+E)となるようにしてください。","")</f>
        <v/>
      </c>
      <c r="BS11" s="483"/>
      <c r="BT11" s="483"/>
      <c r="BU11" s="483"/>
      <c r="BV11" s="483"/>
      <c r="BW11" s="483"/>
      <c r="BX11" s="483"/>
      <c r="BY11" s="483"/>
      <c r="BZ11" s="483"/>
      <c r="CA11" s="483"/>
      <c r="CB11" s="483"/>
      <c r="CC11" s="484"/>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378" t="s">
        <v>5726</v>
      </c>
      <c r="F12" s="378"/>
      <c r="G12" s="378"/>
      <c r="H12" s="378"/>
      <c r="I12" s="378"/>
      <c r="J12" s="378"/>
      <c r="K12" s="378"/>
      <c r="L12" s="378"/>
      <c r="M12" s="378"/>
      <c r="N12" s="378"/>
      <c r="O12" s="378"/>
      <c r="P12" s="378"/>
      <c r="Q12" s="378"/>
      <c r="R12" s="378"/>
      <c r="S12" s="378"/>
      <c r="T12" s="378"/>
      <c r="U12" s="378"/>
      <c r="V12" s="378"/>
      <c r="W12" s="378"/>
      <c r="X12" s="378"/>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378" t="s">
        <v>5842</v>
      </c>
      <c r="F13" s="379"/>
      <c r="G13" s="379"/>
      <c r="H13" s="379"/>
      <c r="I13" s="379"/>
      <c r="J13" s="379"/>
      <c r="K13" s="379"/>
      <c r="L13" s="379"/>
      <c r="M13" s="379"/>
      <c r="N13" s="379"/>
      <c r="O13" s="379"/>
      <c r="P13" s="379"/>
      <c r="Q13" s="379"/>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380" t="s">
        <v>5843</v>
      </c>
      <c r="F14" s="380"/>
      <c r="G14" s="380"/>
      <c r="H14" s="380"/>
      <c r="I14" s="380"/>
      <c r="J14" s="380"/>
      <c r="K14" s="380"/>
      <c r="L14" s="380"/>
      <c r="M14" s="380"/>
      <c r="N14" s="380"/>
      <c r="O14" s="380"/>
      <c r="P14" s="380"/>
      <c r="Q14" s="380"/>
      <c r="R14" s="380"/>
      <c r="S14" s="380"/>
      <c r="T14" s="380"/>
      <c r="U14" s="380"/>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380" t="s">
        <v>5727</v>
      </c>
      <c r="F15" s="375"/>
      <c r="G15" s="375"/>
      <c r="H15" s="375"/>
      <c r="I15" s="375"/>
      <c r="J15" s="375"/>
      <c r="K15" s="375"/>
      <c r="L15" s="375"/>
      <c r="M15" s="375"/>
      <c r="N15" s="375"/>
      <c r="O15" s="375"/>
      <c r="P15" s="375"/>
      <c r="Q15" s="375"/>
      <c r="R15" s="375"/>
      <c r="S15" s="375"/>
      <c r="T15" s="375"/>
      <c r="U15" s="375"/>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375" t="s">
        <v>5728</v>
      </c>
      <c r="F16" s="375"/>
      <c r="G16" s="375"/>
      <c r="H16" s="375"/>
      <c r="I16" s="375"/>
      <c r="J16" s="375"/>
      <c r="K16" s="375"/>
      <c r="L16" s="375"/>
      <c r="M16" s="375"/>
      <c r="N16" s="375"/>
      <c r="O16" s="375"/>
      <c r="P16" s="375"/>
      <c r="Q16" s="375"/>
      <c r="R16" s="375"/>
      <c r="S16" s="375"/>
      <c r="T16" s="375"/>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375" t="s">
        <v>5729</v>
      </c>
      <c r="G17" s="375"/>
      <c r="H17" s="375"/>
      <c r="I17" s="375"/>
      <c r="J17" s="375"/>
      <c r="K17" s="375"/>
      <c r="L17" s="375"/>
      <c r="M17" s="375"/>
      <c r="N17" s="375"/>
      <c r="O17" s="375"/>
      <c r="P17" s="375"/>
      <c r="Q17" s="306"/>
      <c r="R17" s="306"/>
      <c r="S17" s="306"/>
      <c r="T17" s="306"/>
      <c r="U17" s="306"/>
    </row>
    <row r="18" spans="5:24" s="307" customFormat="1" ht="22.5" x14ac:dyDescent="0.4">
      <c r="F18" s="375" t="s">
        <v>5730</v>
      </c>
      <c r="G18" s="375"/>
      <c r="H18" s="375"/>
      <c r="I18" s="375"/>
      <c r="J18" s="375"/>
      <c r="K18" s="375"/>
      <c r="L18" s="375"/>
      <c r="M18" s="375"/>
      <c r="N18" s="375"/>
      <c r="O18" s="375"/>
      <c r="P18" s="375"/>
      <c r="Q18" s="306"/>
      <c r="R18" s="306"/>
      <c r="S18" s="306"/>
      <c r="T18" s="306"/>
      <c r="U18" s="306"/>
    </row>
    <row r="19" spans="5:24" s="307" customFormat="1" ht="18.75" customHeight="1" x14ac:dyDescent="0.4">
      <c r="E19" s="375" t="s">
        <v>5731</v>
      </c>
      <c r="F19" s="375"/>
      <c r="G19" s="375"/>
      <c r="H19" s="375"/>
      <c r="I19" s="375"/>
      <c r="J19" s="375"/>
      <c r="K19" s="375"/>
      <c r="L19" s="375"/>
      <c r="M19" s="375"/>
      <c r="N19" s="375"/>
      <c r="O19" s="375"/>
      <c r="P19" s="375"/>
      <c r="Q19" s="375"/>
      <c r="R19" s="3"/>
      <c r="S19" s="3"/>
      <c r="T19" s="3"/>
      <c r="U19" s="3"/>
      <c r="V19" s="2"/>
      <c r="W19" s="2"/>
      <c r="X19" s="2"/>
    </row>
    <row r="20" spans="5:24" ht="168.75" customHeight="1" x14ac:dyDescent="0.4">
      <c r="E20" s="376" t="s">
        <v>5732</v>
      </c>
      <c r="F20" s="377"/>
      <c r="G20" s="377"/>
      <c r="H20" s="377"/>
      <c r="I20" s="377"/>
      <c r="J20" s="377"/>
      <c r="K20" s="377"/>
      <c r="L20" s="377"/>
      <c r="M20" s="377"/>
      <c r="N20" s="377"/>
      <c r="O20" s="377"/>
      <c r="P20" s="377"/>
      <c r="Q20" s="377"/>
      <c r="R20" s="377"/>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6zmhOJ6AqYOIsACmruLVkbkNrXr6tdIKDOXwQ0PXGoSZurp4a1hGUWL6zL+VDNssNESzbI+R2NI9CqYU4yiiPA==" saltValue="riVZ40Em4cNkrMT+mkB2gQ=="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tabSelected="1" view="pageBreakPreview" topLeftCell="A3" zoomScale="55" zoomScaleNormal="85" zoomScaleSheetLayoutView="55" workbookViewId="0">
      <pane xSplit="6" topLeftCell="Y1" activePane="topRight" state="frozen"/>
      <selection activeCell="K3" sqref="K3:AD6"/>
      <selection pane="topRight" activeCell="AT19" sqref="AT19"/>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23" t="s">
        <v>177</v>
      </c>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row>
    <row r="2" spans="1:53" s="6" customFormat="1" ht="68.25" customHeight="1" x14ac:dyDescent="0.4">
      <c r="A2" s="533" t="s">
        <v>1</v>
      </c>
      <c r="B2" s="536" t="s">
        <v>3</v>
      </c>
      <c r="C2" s="536" t="s">
        <v>4</v>
      </c>
      <c r="D2" s="539" t="s">
        <v>5</v>
      </c>
      <c r="E2" s="542" t="s">
        <v>6</v>
      </c>
      <c r="F2" s="545" t="s">
        <v>7</v>
      </c>
      <c r="G2" s="548" t="s">
        <v>178</v>
      </c>
      <c r="H2" s="549" t="s">
        <v>5833</v>
      </c>
      <c r="I2" s="477"/>
      <c r="J2" s="477"/>
      <c r="K2" s="477"/>
      <c r="L2" s="477"/>
      <c r="M2" s="477"/>
      <c r="N2" s="477"/>
      <c r="O2" s="477"/>
      <c r="P2" s="477"/>
      <c r="Q2" s="477"/>
      <c r="R2" s="477"/>
      <c r="S2" s="477"/>
      <c r="T2" s="477"/>
      <c r="U2" s="477"/>
      <c r="V2" s="477"/>
      <c r="W2" s="550"/>
      <c r="X2" s="28"/>
      <c r="Y2" s="549" t="s">
        <v>5831</v>
      </c>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550"/>
      <c r="BA2" s="23"/>
    </row>
    <row r="3" spans="1:53" s="6" customFormat="1" ht="68.25" customHeight="1" x14ac:dyDescent="0.4">
      <c r="A3" s="534"/>
      <c r="B3" s="537"/>
      <c r="C3" s="537"/>
      <c r="D3" s="540"/>
      <c r="E3" s="543"/>
      <c r="F3" s="546"/>
      <c r="G3" s="479"/>
      <c r="H3" s="509" t="s">
        <v>179</v>
      </c>
      <c r="I3" s="512" t="s">
        <v>5836</v>
      </c>
      <c r="J3" s="515" t="s">
        <v>5835</v>
      </c>
      <c r="K3" s="516"/>
      <c r="L3" s="517" t="s">
        <v>180</v>
      </c>
      <c r="M3" s="520" t="s">
        <v>5839</v>
      </c>
      <c r="N3" s="523" t="s">
        <v>5834</v>
      </c>
      <c r="O3" s="523"/>
      <c r="P3" s="523"/>
      <c r="Q3" s="523"/>
      <c r="R3" s="523"/>
      <c r="S3" s="523"/>
      <c r="T3" s="523"/>
      <c r="U3" s="523"/>
      <c r="V3" s="523" t="s">
        <v>181</v>
      </c>
      <c r="W3" s="524"/>
      <c r="X3" s="28"/>
      <c r="Y3" s="531" t="s">
        <v>179</v>
      </c>
      <c r="Z3" s="512" t="s">
        <v>5836</v>
      </c>
      <c r="AA3" s="523" t="s">
        <v>5835</v>
      </c>
      <c r="AB3" s="523"/>
      <c r="AC3" s="525" t="s">
        <v>182</v>
      </c>
      <c r="AD3" s="525"/>
      <c r="AE3" s="525"/>
      <c r="AF3" s="525"/>
      <c r="AG3" s="525"/>
      <c r="AH3" s="525"/>
      <c r="AI3" s="525"/>
      <c r="AJ3" s="524"/>
      <c r="AK3" s="523" t="s">
        <v>5733</v>
      </c>
      <c r="AL3" s="523"/>
      <c r="AM3" s="523"/>
      <c r="AN3" s="523"/>
      <c r="AO3" s="523"/>
      <c r="AP3" s="523"/>
      <c r="AQ3" s="523"/>
      <c r="AR3" s="524"/>
      <c r="AS3" s="525" t="s">
        <v>5840</v>
      </c>
      <c r="AT3" s="525"/>
      <c r="AU3" s="525"/>
      <c r="AV3" s="525"/>
      <c r="AW3" s="525"/>
      <c r="AX3" s="525"/>
      <c r="AY3" s="525"/>
      <c r="AZ3" s="524"/>
    </row>
    <row r="4" spans="1:53" s="6" customFormat="1" ht="78.75" customHeight="1" x14ac:dyDescent="0.4">
      <c r="A4" s="534"/>
      <c r="B4" s="537"/>
      <c r="C4" s="537"/>
      <c r="D4" s="540"/>
      <c r="E4" s="543"/>
      <c r="F4" s="546"/>
      <c r="G4" s="479"/>
      <c r="H4" s="510"/>
      <c r="I4" s="513"/>
      <c r="J4" s="513" t="s">
        <v>183</v>
      </c>
      <c r="K4" s="479" t="s">
        <v>5832</v>
      </c>
      <c r="L4" s="518"/>
      <c r="M4" s="521"/>
      <c r="N4" s="527" t="s">
        <v>184</v>
      </c>
      <c r="O4" s="26"/>
      <c r="P4" s="26"/>
      <c r="Q4" s="26"/>
      <c r="R4" s="26"/>
      <c r="S4" s="27"/>
      <c r="T4" s="529" t="s">
        <v>30</v>
      </c>
      <c r="U4" s="505" t="s">
        <v>31</v>
      </c>
      <c r="V4" s="505" t="s">
        <v>185</v>
      </c>
      <c r="W4" s="507" t="s">
        <v>5837</v>
      </c>
      <c r="X4" s="225"/>
      <c r="Y4" s="531"/>
      <c r="Z4" s="513"/>
      <c r="AA4" s="523" t="s">
        <v>183</v>
      </c>
      <c r="AB4" s="479" t="s">
        <v>5832</v>
      </c>
      <c r="AC4" s="503" t="s">
        <v>184</v>
      </c>
      <c r="AD4" s="34"/>
      <c r="AE4" s="34"/>
      <c r="AF4" s="34"/>
      <c r="AG4" s="34"/>
      <c r="AH4" s="35"/>
      <c r="AI4" s="505" t="s">
        <v>30</v>
      </c>
      <c r="AJ4" s="507" t="s">
        <v>31</v>
      </c>
      <c r="AK4" s="503" t="s">
        <v>184</v>
      </c>
      <c r="AL4" s="34"/>
      <c r="AM4" s="34"/>
      <c r="AN4" s="34"/>
      <c r="AO4" s="34"/>
      <c r="AP4" s="35"/>
      <c r="AQ4" s="505" t="s">
        <v>30</v>
      </c>
      <c r="AR4" s="507" t="s">
        <v>31</v>
      </c>
      <c r="AS4" s="503" t="s">
        <v>184</v>
      </c>
      <c r="AT4" s="34"/>
      <c r="AU4" s="34"/>
      <c r="AV4" s="34"/>
      <c r="AW4" s="34"/>
      <c r="AX4" s="35"/>
      <c r="AY4" s="505" t="s">
        <v>30</v>
      </c>
      <c r="AZ4" s="507" t="s">
        <v>31</v>
      </c>
    </row>
    <row r="5" spans="1:53" s="6" customFormat="1" ht="236.25" customHeight="1" thickBot="1" x14ac:dyDescent="0.45">
      <c r="A5" s="535"/>
      <c r="B5" s="538"/>
      <c r="C5" s="538"/>
      <c r="D5" s="541"/>
      <c r="E5" s="544"/>
      <c r="F5" s="547"/>
      <c r="G5" s="526"/>
      <c r="H5" s="511"/>
      <c r="I5" s="514"/>
      <c r="J5" s="514"/>
      <c r="K5" s="526"/>
      <c r="L5" s="519"/>
      <c r="M5" s="522"/>
      <c r="N5" s="528"/>
      <c r="O5" s="19" t="s">
        <v>186</v>
      </c>
      <c r="P5" s="20" t="s">
        <v>187</v>
      </c>
      <c r="Q5" s="20" t="s">
        <v>188</v>
      </c>
      <c r="R5" s="20" t="s">
        <v>189</v>
      </c>
      <c r="S5" s="21" t="s">
        <v>190</v>
      </c>
      <c r="T5" s="504"/>
      <c r="U5" s="506"/>
      <c r="V5" s="506"/>
      <c r="W5" s="508"/>
      <c r="X5" s="225"/>
      <c r="Y5" s="532"/>
      <c r="Z5" s="514"/>
      <c r="AA5" s="530"/>
      <c r="AB5" s="526"/>
      <c r="AC5" s="504"/>
      <c r="AD5" s="19" t="s">
        <v>186</v>
      </c>
      <c r="AE5" s="20" t="s">
        <v>187</v>
      </c>
      <c r="AF5" s="20" t="s">
        <v>188</v>
      </c>
      <c r="AG5" s="20" t="s">
        <v>189</v>
      </c>
      <c r="AH5" s="21" t="s">
        <v>190</v>
      </c>
      <c r="AI5" s="506"/>
      <c r="AJ5" s="508">
        <f t="shared" ref="AJ5" si="0">COLUMN(AJ5)-3</f>
        <v>33</v>
      </c>
      <c r="AK5" s="504"/>
      <c r="AL5" s="19" t="s">
        <v>186</v>
      </c>
      <c r="AM5" s="20" t="s">
        <v>187</v>
      </c>
      <c r="AN5" s="20" t="s">
        <v>188</v>
      </c>
      <c r="AO5" s="20" t="s">
        <v>189</v>
      </c>
      <c r="AP5" s="21" t="s">
        <v>190</v>
      </c>
      <c r="AQ5" s="506"/>
      <c r="AR5" s="508">
        <f t="shared" ref="AR5" si="1">COLUMN(AR5)-3</f>
        <v>41</v>
      </c>
      <c r="AS5" s="504"/>
      <c r="AT5" s="19" t="s">
        <v>186</v>
      </c>
      <c r="AU5" s="20" t="s">
        <v>187</v>
      </c>
      <c r="AV5" s="20" t="s">
        <v>188</v>
      </c>
      <c r="AW5" s="20" t="s">
        <v>189</v>
      </c>
      <c r="AX5" s="21" t="s">
        <v>190</v>
      </c>
      <c r="AY5" s="506"/>
      <c r="AZ5" s="508">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5741</v>
      </c>
      <c r="I7" s="126" t="s">
        <v>72</v>
      </c>
      <c r="J7" s="117" t="s">
        <v>72</v>
      </c>
      <c r="K7" s="119" t="s">
        <v>73</v>
      </c>
      <c r="L7" s="129" t="s">
        <v>75</v>
      </c>
      <c r="M7" s="169" t="s">
        <v>72</v>
      </c>
      <c r="N7" s="120" t="s">
        <v>5742</v>
      </c>
      <c r="O7" s="121" t="s">
        <v>75</v>
      </c>
      <c r="P7" s="122" t="s">
        <v>75</v>
      </c>
      <c r="Q7" s="122" t="s">
        <v>75</v>
      </c>
      <c r="R7" s="122" t="s">
        <v>75</v>
      </c>
      <c r="S7" s="123" t="s">
        <v>75</v>
      </c>
      <c r="T7" s="117" t="s">
        <v>75</v>
      </c>
      <c r="U7" s="221" t="s">
        <v>74</v>
      </c>
      <c r="V7" s="120"/>
      <c r="W7" s="124"/>
      <c r="X7" s="189"/>
      <c r="Y7" s="118" t="s">
        <v>5741</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5735</v>
      </c>
      <c r="F8" s="195" t="str">
        <f>IF($H8&lt;&gt;"",'【別添様式１】医療機関の基本的情報（医療機関→都道府県）'!F$9,"")</f>
        <v>〇〇〇病院</v>
      </c>
      <c r="G8" s="192" t="str">
        <f>IF($H8&lt;&gt;"",'【別添様式１】医療機関の基本的情報（医療機関→都道府県）'!G$9,"")</f>
        <v>12345678901</v>
      </c>
      <c r="H8" s="196" t="s">
        <v>5736</v>
      </c>
      <c r="I8" s="197" t="s">
        <v>5813</v>
      </c>
      <c r="J8" s="198" t="s">
        <v>5764</v>
      </c>
      <c r="K8" s="199"/>
      <c r="L8" s="200">
        <v>0.67900000000000005</v>
      </c>
      <c r="M8" s="201"/>
      <c r="N8" s="202">
        <f t="shared" ref="N8:N39" si="3">SUM(O8:S8)</f>
        <v>25</v>
      </c>
      <c r="O8" s="203"/>
      <c r="P8" s="204">
        <v>25</v>
      </c>
      <c r="Q8" s="204"/>
      <c r="R8" s="204"/>
      <c r="S8" s="205"/>
      <c r="T8" s="206"/>
      <c r="U8" s="207">
        <f t="shared" ref="U8:U39" si="4">N8+T8</f>
        <v>25</v>
      </c>
      <c r="V8" s="208" t="s">
        <v>5827</v>
      </c>
      <c r="W8" s="209"/>
      <c r="X8" s="210"/>
      <c r="Y8" s="211" t="s">
        <v>5736</v>
      </c>
      <c r="Z8" s="197" t="s">
        <v>5813</v>
      </c>
      <c r="AA8" s="198" t="s">
        <v>5826</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5743</v>
      </c>
      <c r="F9" s="195" t="str">
        <f>IF($H9&lt;&gt;"",'【別添様式１】医療機関の基本的情報（医療機関→都道府県）'!F$9,"")</f>
        <v>〇〇〇病院</v>
      </c>
      <c r="G9" s="192" t="str">
        <f>IF($H9&lt;&gt;"",'【別添様式１】医療機関の基本的情報（医療機関→都道府県）'!G$9,"")</f>
        <v>12345678901</v>
      </c>
      <c r="H9" s="196" t="s">
        <v>5744</v>
      </c>
      <c r="I9" s="197" t="s">
        <v>5738</v>
      </c>
      <c r="J9" s="198" t="s">
        <v>5825</v>
      </c>
      <c r="K9" s="199" t="s">
        <v>5798</v>
      </c>
      <c r="L9" s="200"/>
      <c r="M9" s="201" t="s">
        <v>89</v>
      </c>
      <c r="N9" s="202">
        <f t="shared" si="3"/>
        <v>0</v>
      </c>
      <c r="O9" s="203"/>
      <c r="P9" s="204"/>
      <c r="Q9" s="204"/>
      <c r="R9" s="204"/>
      <c r="S9" s="205"/>
      <c r="T9" s="206">
        <v>20</v>
      </c>
      <c r="U9" s="207">
        <f t="shared" si="4"/>
        <v>20</v>
      </c>
      <c r="V9" s="208" t="s">
        <v>52</v>
      </c>
      <c r="W9" s="209"/>
      <c r="X9" s="210"/>
      <c r="Y9" s="211" t="s">
        <v>5744</v>
      </c>
      <c r="Z9" s="197" t="s">
        <v>5738</v>
      </c>
      <c r="AA9" s="198" t="s">
        <v>5825</v>
      </c>
      <c r="AB9" s="212" t="s">
        <v>5798</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5</v>
      </c>
      <c r="AD10" s="176"/>
      <c r="AE10" s="177">
        <v>5</v>
      </c>
      <c r="AF10" s="177"/>
      <c r="AG10" s="177"/>
      <c r="AH10" s="178"/>
      <c r="AI10" s="373"/>
      <c r="AJ10" s="230">
        <f t="shared" si="6"/>
        <v>5</v>
      </c>
      <c r="AK10" s="228">
        <f t="shared" ref="AK10:AK40" si="10">SUM(AL10:AP10)</f>
        <v>5</v>
      </c>
      <c r="AL10" s="176"/>
      <c r="AM10" s="177">
        <v>5</v>
      </c>
      <c r="AN10" s="177"/>
      <c r="AO10" s="177"/>
      <c r="AP10" s="178"/>
      <c r="AQ10" s="373"/>
      <c r="AR10" s="230">
        <f t="shared" si="8"/>
        <v>5</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12</v>
      </c>
      <c r="AD18" s="179"/>
      <c r="AE18" s="180">
        <v>12</v>
      </c>
      <c r="AF18" s="180"/>
      <c r="AG18" s="180"/>
      <c r="AH18" s="181"/>
      <c r="AI18" s="373"/>
      <c r="AJ18" s="231">
        <f t="shared" si="6"/>
        <v>12</v>
      </c>
      <c r="AK18" s="229">
        <f t="shared" si="10"/>
        <v>5</v>
      </c>
      <c r="AL18" s="179"/>
      <c r="AM18" s="180">
        <v>5</v>
      </c>
      <c r="AN18" s="180"/>
      <c r="AO18" s="180"/>
      <c r="AP18" s="181"/>
      <c r="AQ18" s="373"/>
      <c r="AR18" s="231">
        <f t="shared" si="8"/>
        <v>5</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17</v>
      </c>
      <c r="AD40" s="182">
        <f t="shared" ref="AD40:AJ40" si="13">SUM(AD10:AD39)</f>
        <v>0</v>
      </c>
      <c r="AE40" s="183">
        <f t="shared" si="13"/>
        <v>17</v>
      </c>
      <c r="AF40" s="183">
        <f t="shared" si="13"/>
        <v>0</v>
      </c>
      <c r="AG40" s="183">
        <f t="shared" si="13"/>
        <v>0</v>
      </c>
      <c r="AH40" s="184">
        <f t="shared" si="13"/>
        <v>0</v>
      </c>
      <c r="AI40" s="185">
        <f t="shared" si="13"/>
        <v>0</v>
      </c>
      <c r="AJ40" s="232">
        <f t="shared" si="13"/>
        <v>17</v>
      </c>
      <c r="AK40" s="374">
        <f t="shared" si="10"/>
        <v>10</v>
      </c>
      <c r="AL40" s="182">
        <f t="shared" ref="AL40:AR40" si="14">SUM(AL10:AL39)</f>
        <v>0</v>
      </c>
      <c r="AM40" s="183">
        <f t="shared" si="14"/>
        <v>10</v>
      </c>
      <c r="AN40" s="183">
        <f t="shared" si="14"/>
        <v>0</v>
      </c>
      <c r="AO40" s="183">
        <f t="shared" si="14"/>
        <v>0</v>
      </c>
      <c r="AP40" s="184">
        <f t="shared" si="14"/>
        <v>0</v>
      </c>
      <c r="AQ40" s="185">
        <f t="shared" si="14"/>
        <v>0</v>
      </c>
      <c r="AR40" s="232">
        <f t="shared" si="14"/>
        <v>10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02" t="s">
        <v>191</v>
      </c>
      <c r="I41" s="502"/>
      <c r="J41" s="502"/>
      <c r="K41" s="502"/>
      <c r="L41" s="502"/>
      <c r="M41" s="502"/>
      <c r="N41" s="502"/>
      <c r="O41" s="502"/>
      <c r="P41" s="502"/>
      <c r="Q41" s="502"/>
      <c r="R41" s="502"/>
      <c r="S41" s="502"/>
      <c r="T41" s="502"/>
      <c r="U41" s="502"/>
      <c r="V41" s="502"/>
      <c r="W41" s="502"/>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15"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5737</v>
      </c>
      <c r="Q3" s="128" t="s">
        <v>5830</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5828</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5813</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5814</v>
      </c>
      <c r="Q7" s="39">
        <v>2</v>
      </c>
    </row>
    <row r="8" spans="1:17" x14ac:dyDescent="0.4">
      <c r="A8" s="37" t="s">
        <v>207</v>
      </c>
      <c r="B8" s="40">
        <v>3</v>
      </c>
      <c r="C8" s="39">
        <f>COUNTIFS(医療圏と構想区域!$B$2:$B$1893,$A8)</f>
        <v>33</v>
      </c>
      <c r="D8" s="40">
        <f t="shared" ref="D8:D52" si="0">D7+C7</f>
        <v>228</v>
      </c>
      <c r="F8" s="37" t="s">
        <v>109</v>
      </c>
      <c r="G8" s="40">
        <v>3</v>
      </c>
      <c r="P8" s="39" t="s">
        <v>5815</v>
      </c>
      <c r="Q8" s="39">
        <v>3</v>
      </c>
    </row>
    <row r="9" spans="1:17" x14ac:dyDescent="0.4">
      <c r="A9" s="37" t="s">
        <v>137</v>
      </c>
      <c r="B9" s="40">
        <v>4</v>
      </c>
      <c r="C9" s="39">
        <f>COUNTIFS(医療圏と構想区域!$B$2:$B$1893,$A9)</f>
        <v>39</v>
      </c>
      <c r="D9" s="40">
        <f t="shared" si="0"/>
        <v>261</v>
      </c>
      <c r="F9" s="37" t="s">
        <v>110</v>
      </c>
      <c r="G9" s="40">
        <v>4</v>
      </c>
      <c r="P9" s="39" t="s">
        <v>5816</v>
      </c>
      <c r="Q9" s="39">
        <v>4</v>
      </c>
    </row>
    <row r="10" spans="1:17" x14ac:dyDescent="0.4">
      <c r="A10" s="37" t="s">
        <v>2</v>
      </c>
      <c r="B10" s="40">
        <v>5</v>
      </c>
      <c r="C10" s="39">
        <f>COUNTIFS(医療圏と構想区域!$B$2:$B$1893,$A10)</f>
        <v>25</v>
      </c>
      <c r="D10" s="40">
        <f t="shared" si="0"/>
        <v>300</v>
      </c>
      <c r="F10" s="37" t="s">
        <v>111</v>
      </c>
      <c r="G10" s="40">
        <v>5</v>
      </c>
      <c r="P10" s="39" t="s">
        <v>5738</v>
      </c>
      <c r="Q10" s="39">
        <v>5</v>
      </c>
    </row>
    <row r="11" spans="1:17" x14ac:dyDescent="0.4">
      <c r="A11" s="37" t="s">
        <v>138</v>
      </c>
      <c r="B11" s="40">
        <v>6</v>
      </c>
      <c r="C11" s="39">
        <f>COUNTIFS(医療圏と構想区域!$B$2:$B$1893,$A11)</f>
        <v>35</v>
      </c>
      <c r="D11" s="40">
        <f t="shared" si="0"/>
        <v>325</v>
      </c>
      <c r="F11" s="37" t="s">
        <v>112</v>
      </c>
      <c r="G11" s="40">
        <v>6</v>
      </c>
      <c r="P11" s="39" t="s">
        <v>5739</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5740</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5809</v>
      </c>
      <c r="D1" s="36" t="s">
        <v>5812</v>
      </c>
      <c r="H1" s="36" t="s">
        <v>5811</v>
      </c>
      <c r="L1" s="36" t="s">
        <v>5810</v>
      </c>
    </row>
    <row r="3" spans="1:16" x14ac:dyDescent="0.4">
      <c r="A3" s="127" t="s">
        <v>106</v>
      </c>
      <c r="B3" s="128" t="s">
        <v>5829</v>
      </c>
      <c r="D3" s="127" t="s">
        <v>106</v>
      </c>
      <c r="E3" s="128" t="s">
        <v>5829</v>
      </c>
      <c r="F3" s="130"/>
      <c r="H3" s="127" t="s">
        <v>106</v>
      </c>
      <c r="I3" s="128" t="s">
        <v>5829</v>
      </c>
      <c r="J3" s="130"/>
      <c r="L3" s="127" t="s">
        <v>106</v>
      </c>
      <c r="M3" s="128" t="s">
        <v>5829</v>
      </c>
      <c r="O3" s="127" t="s">
        <v>106</v>
      </c>
      <c r="P3" s="128" t="s">
        <v>5829</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5825</v>
      </c>
      <c r="B6" s="39">
        <v>0</v>
      </c>
      <c r="D6" s="131" t="s">
        <v>5825</v>
      </c>
      <c r="E6" s="39">
        <v>0</v>
      </c>
      <c r="F6" s="39"/>
      <c r="H6" s="131" t="s">
        <v>5825</v>
      </c>
      <c r="I6" s="39">
        <v>0</v>
      </c>
      <c r="J6" s="39"/>
      <c r="L6" s="131" t="s">
        <v>5825</v>
      </c>
      <c r="M6" s="39">
        <v>0</v>
      </c>
      <c r="O6" s="131" t="s">
        <v>5825</v>
      </c>
      <c r="P6" s="39">
        <v>0</v>
      </c>
    </row>
    <row r="7" spans="1:16" x14ac:dyDescent="0.4">
      <c r="A7" s="37" t="s">
        <v>5745</v>
      </c>
      <c r="B7" s="39">
        <v>1</v>
      </c>
      <c r="D7" s="37" t="s">
        <v>5775</v>
      </c>
      <c r="E7" s="39">
        <v>31</v>
      </c>
      <c r="F7" s="39">
        <v>1</v>
      </c>
      <c r="H7" s="37" t="s">
        <v>134</v>
      </c>
      <c r="I7" s="39">
        <v>42</v>
      </c>
      <c r="J7" s="39">
        <v>1</v>
      </c>
      <c r="L7" s="37" t="s">
        <v>5807</v>
      </c>
      <c r="M7" s="39">
        <v>75</v>
      </c>
      <c r="O7" s="37" t="s">
        <v>5818</v>
      </c>
      <c r="P7" s="39">
        <v>99</v>
      </c>
    </row>
    <row r="8" spans="1:16" x14ac:dyDescent="0.4">
      <c r="A8" s="37" t="s">
        <v>5746</v>
      </c>
      <c r="B8" s="39">
        <v>2</v>
      </c>
      <c r="D8" s="37" t="s">
        <v>5776</v>
      </c>
      <c r="E8" s="39">
        <v>32</v>
      </c>
      <c r="F8" s="39">
        <v>1</v>
      </c>
      <c r="H8" s="37" t="s">
        <v>133</v>
      </c>
      <c r="I8" s="39">
        <v>51</v>
      </c>
      <c r="J8" s="39">
        <v>1</v>
      </c>
      <c r="L8" s="37" t="s">
        <v>5808</v>
      </c>
      <c r="M8" s="39">
        <v>76</v>
      </c>
    </row>
    <row r="9" spans="1:16" x14ac:dyDescent="0.4">
      <c r="A9" s="37" t="s">
        <v>5747</v>
      </c>
      <c r="B9" s="39">
        <v>3</v>
      </c>
      <c r="D9" s="37" t="s">
        <v>5778</v>
      </c>
      <c r="E9" s="39">
        <v>34</v>
      </c>
      <c r="F9" s="39">
        <v>1</v>
      </c>
      <c r="H9" s="37" t="s">
        <v>5790</v>
      </c>
      <c r="I9" s="39">
        <v>52</v>
      </c>
      <c r="J9" s="39">
        <v>1</v>
      </c>
      <c r="L9" s="37" t="s">
        <v>5818</v>
      </c>
      <c r="M9" s="39">
        <v>99</v>
      </c>
    </row>
    <row r="10" spans="1:16" x14ac:dyDescent="0.4">
      <c r="A10" s="37" t="s">
        <v>5748</v>
      </c>
      <c r="B10" s="39">
        <v>4</v>
      </c>
      <c r="D10" s="37" t="s">
        <v>5779</v>
      </c>
      <c r="E10" s="39">
        <v>35</v>
      </c>
      <c r="F10" s="39">
        <v>1</v>
      </c>
      <c r="H10" s="37" t="s">
        <v>5791</v>
      </c>
      <c r="I10" s="39">
        <v>53</v>
      </c>
      <c r="J10" s="39">
        <v>1</v>
      </c>
    </row>
    <row r="11" spans="1:16" x14ac:dyDescent="0.4">
      <c r="A11" s="37" t="s">
        <v>5749</v>
      </c>
      <c r="B11" s="39">
        <v>5</v>
      </c>
      <c r="D11" s="37" t="s">
        <v>5786</v>
      </c>
      <c r="E11" s="39">
        <v>44</v>
      </c>
      <c r="F11" s="39">
        <v>1</v>
      </c>
      <c r="H11" s="37" t="s">
        <v>5792</v>
      </c>
      <c r="I11" s="39">
        <v>54</v>
      </c>
      <c r="J11" s="39">
        <v>1</v>
      </c>
    </row>
    <row r="12" spans="1:16" x14ac:dyDescent="0.4">
      <c r="A12" s="37" t="s">
        <v>5750</v>
      </c>
      <c r="B12" s="39">
        <v>6</v>
      </c>
      <c r="D12" s="37" t="s">
        <v>5787</v>
      </c>
      <c r="E12" s="39">
        <v>45</v>
      </c>
      <c r="F12" s="39">
        <v>1</v>
      </c>
      <c r="H12" s="37" t="s">
        <v>5793</v>
      </c>
      <c r="I12" s="39">
        <v>55</v>
      </c>
      <c r="J12" s="39">
        <v>1</v>
      </c>
    </row>
    <row r="13" spans="1:16" x14ac:dyDescent="0.4">
      <c r="A13" s="37" t="s">
        <v>5751</v>
      </c>
      <c r="B13" s="39">
        <v>7</v>
      </c>
      <c r="D13" s="37" t="s">
        <v>5788</v>
      </c>
      <c r="E13" s="39">
        <v>46</v>
      </c>
      <c r="F13" s="39">
        <v>1</v>
      </c>
      <c r="H13" s="37" t="s">
        <v>5794</v>
      </c>
      <c r="I13" s="39">
        <v>56</v>
      </c>
      <c r="J13" s="39">
        <v>1</v>
      </c>
    </row>
    <row r="14" spans="1:16" x14ac:dyDescent="0.4">
      <c r="A14" s="37" t="s">
        <v>5752</v>
      </c>
      <c r="B14" s="39">
        <v>8</v>
      </c>
      <c r="D14" s="37" t="s">
        <v>5818</v>
      </c>
      <c r="E14" s="39">
        <v>99</v>
      </c>
      <c r="H14" s="37" t="s">
        <v>5795</v>
      </c>
      <c r="I14" s="39">
        <v>57</v>
      </c>
      <c r="J14" s="39">
        <v>1</v>
      </c>
    </row>
    <row r="15" spans="1:16" x14ac:dyDescent="0.4">
      <c r="A15" s="37" t="s">
        <v>5753</v>
      </c>
      <c r="B15" s="39">
        <v>9</v>
      </c>
      <c r="H15" s="37" t="s">
        <v>5796</v>
      </c>
      <c r="I15" s="39">
        <v>58</v>
      </c>
      <c r="J15" s="39">
        <v>1</v>
      </c>
    </row>
    <row r="16" spans="1:16" x14ac:dyDescent="0.4">
      <c r="A16" s="37" t="s">
        <v>5754</v>
      </c>
      <c r="B16" s="39">
        <v>10</v>
      </c>
      <c r="H16" s="37" t="s">
        <v>5819</v>
      </c>
      <c r="I16" s="39">
        <v>59</v>
      </c>
      <c r="J16" s="39">
        <v>1</v>
      </c>
    </row>
    <row r="17" spans="1:10" x14ac:dyDescent="0.4">
      <c r="A17" s="37" t="s">
        <v>5755</v>
      </c>
      <c r="B17" s="39">
        <v>11</v>
      </c>
      <c r="H17" s="37" t="s">
        <v>5820</v>
      </c>
      <c r="I17" s="39">
        <v>60</v>
      </c>
      <c r="J17" s="39">
        <v>1</v>
      </c>
    </row>
    <row r="18" spans="1:10" x14ac:dyDescent="0.4">
      <c r="A18" s="37" t="s">
        <v>5756</v>
      </c>
      <c r="B18" s="39">
        <v>12</v>
      </c>
      <c r="H18" s="37" t="s">
        <v>5821</v>
      </c>
      <c r="I18" s="39">
        <v>61</v>
      </c>
      <c r="J18" s="39">
        <v>1</v>
      </c>
    </row>
    <row r="19" spans="1:10" x14ac:dyDescent="0.4">
      <c r="A19" s="37" t="s">
        <v>5757</v>
      </c>
      <c r="B19" s="39">
        <v>13</v>
      </c>
      <c r="H19" s="37" t="s">
        <v>5822</v>
      </c>
      <c r="I19" s="39">
        <v>62</v>
      </c>
      <c r="J19" s="39">
        <v>1</v>
      </c>
    </row>
    <row r="20" spans="1:10" x14ac:dyDescent="0.4">
      <c r="A20" s="37" t="s">
        <v>5758</v>
      </c>
      <c r="B20" s="39">
        <v>14</v>
      </c>
      <c r="H20" s="37" t="s">
        <v>5823</v>
      </c>
      <c r="I20" s="39">
        <v>63</v>
      </c>
      <c r="J20" s="39">
        <v>1</v>
      </c>
    </row>
    <row r="21" spans="1:10" x14ac:dyDescent="0.4">
      <c r="A21" s="37" t="s">
        <v>5759</v>
      </c>
      <c r="B21" s="39">
        <v>15</v>
      </c>
      <c r="H21" s="37" t="s">
        <v>5824</v>
      </c>
      <c r="I21" s="39">
        <v>64</v>
      </c>
      <c r="J21" s="39">
        <v>1</v>
      </c>
    </row>
    <row r="22" spans="1:10" x14ac:dyDescent="0.4">
      <c r="A22" s="37" t="s">
        <v>5760</v>
      </c>
      <c r="B22" s="39">
        <v>16</v>
      </c>
      <c r="H22" s="37" t="s">
        <v>5797</v>
      </c>
      <c r="I22" s="39">
        <v>65</v>
      </c>
      <c r="J22" s="39">
        <v>1</v>
      </c>
    </row>
    <row r="23" spans="1:10" x14ac:dyDescent="0.4">
      <c r="A23" s="37" t="s">
        <v>5761</v>
      </c>
      <c r="B23" s="39">
        <v>17</v>
      </c>
      <c r="H23" s="37" t="s">
        <v>5798</v>
      </c>
      <c r="I23" s="39">
        <v>66</v>
      </c>
      <c r="J23" s="39">
        <v>1</v>
      </c>
    </row>
    <row r="24" spans="1:10" x14ac:dyDescent="0.4">
      <c r="A24" s="37" t="s">
        <v>5762</v>
      </c>
      <c r="B24" s="39">
        <v>18</v>
      </c>
      <c r="H24" s="37" t="s">
        <v>5799</v>
      </c>
      <c r="I24" s="39">
        <v>67</v>
      </c>
      <c r="J24" s="39">
        <v>1</v>
      </c>
    </row>
    <row r="25" spans="1:10" x14ac:dyDescent="0.4">
      <c r="A25" s="37" t="s">
        <v>5763</v>
      </c>
      <c r="B25" s="39">
        <v>19</v>
      </c>
      <c r="H25" s="37" t="s">
        <v>5800</v>
      </c>
      <c r="I25" s="39">
        <v>68</v>
      </c>
      <c r="J25" s="39">
        <v>1</v>
      </c>
    </row>
    <row r="26" spans="1:10" x14ac:dyDescent="0.4">
      <c r="A26" s="37" t="s">
        <v>5764</v>
      </c>
      <c r="B26" s="39">
        <v>20</v>
      </c>
      <c r="H26" s="37" t="s">
        <v>5801</v>
      </c>
      <c r="I26" s="39">
        <v>69</v>
      </c>
      <c r="J26" s="39">
        <v>1</v>
      </c>
    </row>
    <row r="27" spans="1:10" x14ac:dyDescent="0.4">
      <c r="A27" s="37" t="s">
        <v>5765</v>
      </c>
      <c r="B27" s="39">
        <v>21</v>
      </c>
      <c r="H27" s="37" t="s">
        <v>5802</v>
      </c>
      <c r="I27" s="39">
        <v>70</v>
      </c>
      <c r="J27" s="39">
        <v>1</v>
      </c>
    </row>
    <row r="28" spans="1:10" x14ac:dyDescent="0.4">
      <c r="A28" s="37" t="s">
        <v>5766</v>
      </c>
      <c r="B28" s="39">
        <v>22</v>
      </c>
      <c r="H28" s="37" t="s">
        <v>5803</v>
      </c>
      <c r="I28" s="39">
        <v>71</v>
      </c>
      <c r="J28" s="39">
        <v>1</v>
      </c>
    </row>
    <row r="29" spans="1:10" x14ac:dyDescent="0.4">
      <c r="A29" s="37" t="s">
        <v>5767</v>
      </c>
      <c r="B29" s="39">
        <v>23</v>
      </c>
      <c r="H29" s="37" t="s">
        <v>5804</v>
      </c>
      <c r="I29" s="39">
        <v>72</v>
      </c>
      <c r="J29" s="39">
        <v>1</v>
      </c>
    </row>
    <row r="30" spans="1:10" x14ac:dyDescent="0.4">
      <c r="A30" s="37" t="s">
        <v>5768</v>
      </c>
      <c r="B30" s="39">
        <v>24</v>
      </c>
      <c r="H30" s="37" t="s">
        <v>5805</v>
      </c>
      <c r="I30" s="39">
        <v>73</v>
      </c>
      <c r="J30" s="39">
        <v>1</v>
      </c>
    </row>
    <row r="31" spans="1:10" x14ac:dyDescent="0.4">
      <c r="A31" s="37" t="s">
        <v>5769</v>
      </c>
      <c r="B31" s="39">
        <v>25</v>
      </c>
      <c r="H31" s="37" t="s">
        <v>5806</v>
      </c>
      <c r="I31" s="39">
        <v>74</v>
      </c>
      <c r="J31" s="39">
        <v>1</v>
      </c>
    </row>
    <row r="32" spans="1:10" x14ac:dyDescent="0.4">
      <c r="A32" s="37" t="s">
        <v>5770</v>
      </c>
      <c r="B32" s="39">
        <v>26</v>
      </c>
      <c r="H32" s="37" t="s">
        <v>5818</v>
      </c>
      <c r="I32" s="39">
        <v>99</v>
      </c>
    </row>
    <row r="33" spans="1:2" x14ac:dyDescent="0.4">
      <c r="A33" s="37" t="s">
        <v>5771</v>
      </c>
      <c r="B33" s="39">
        <v>27</v>
      </c>
    </row>
    <row r="34" spans="1:2" x14ac:dyDescent="0.4">
      <c r="A34" s="37" t="s">
        <v>5772</v>
      </c>
      <c r="B34" s="39">
        <v>28</v>
      </c>
    </row>
    <row r="35" spans="1:2" x14ac:dyDescent="0.4">
      <c r="A35" s="37" t="s">
        <v>5773</v>
      </c>
      <c r="B35" s="39">
        <v>29</v>
      </c>
    </row>
    <row r="36" spans="1:2" x14ac:dyDescent="0.4">
      <c r="A36" s="37" t="s">
        <v>5774</v>
      </c>
      <c r="B36" s="39">
        <v>30</v>
      </c>
    </row>
    <row r="37" spans="1:2" x14ac:dyDescent="0.4">
      <c r="A37" s="37" t="s">
        <v>5775</v>
      </c>
      <c r="B37" s="39">
        <v>31</v>
      </c>
    </row>
    <row r="38" spans="1:2" x14ac:dyDescent="0.4">
      <c r="A38" s="37" t="s">
        <v>5776</v>
      </c>
      <c r="B38" s="39">
        <v>32</v>
      </c>
    </row>
    <row r="39" spans="1:2" x14ac:dyDescent="0.4">
      <c r="A39" s="37" t="s">
        <v>5777</v>
      </c>
      <c r="B39" s="39">
        <v>33</v>
      </c>
    </row>
    <row r="40" spans="1:2" x14ac:dyDescent="0.4">
      <c r="A40" s="37" t="s">
        <v>5778</v>
      </c>
      <c r="B40" s="39">
        <v>34</v>
      </c>
    </row>
    <row r="41" spans="1:2" x14ac:dyDescent="0.4">
      <c r="A41" s="37" t="s">
        <v>5779</v>
      </c>
      <c r="B41" s="39">
        <v>35</v>
      </c>
    </row>
    <row r="42" spans="1:2" x14ac:dyDescent="0.4">
      <c r="A42" s="37" t="s">
        <v>5780</v>
      </c>
      <c r="B42" s="39">
        <v>36</v>
      </c>
    </row>
    <row r="43" spans="1:2" x14ac:dyDescent="0.4">
      <c r="A43" s="37" t="s">
        <v>5781</v>
      </c>
      <c r="B43" s="39">
        <v>37</v>
      </c>
    </row>
    <row r="44" spans="1:2" x14ac:dyDescent="0.4">
      <c r="A44" s="37" t="s">
        <v>5782</v>
      </c>
      <c r="B44" s="39">
        <v>38</v>
      </c>
    </row>
    <row r="45" spans="1:2" x14ac:dyDescent="0.4">
      <c r="A45" s="37" t="s">
        <v>5783</v>
      </c>
      <c r="B45" s="39">
        <v>39</v>
      </c>
    </row>
    <row r="46" spans="1:2" x14ac:dyDescent="0.4">
      <c r="A46" s="37" t="s">
        <v>5784</v>
      </c>
      <c r="B46" s="39">
        <v>40</v>
      </c>
    </row>
    <row r="47" spans="1:2" x14ac:dyDescent="0.4">
      <c r="A47" s="37" t="s">
        <v>5817</v>
      </c>
      <c r="B47" s="39">
        <v>41</v>
      </c>
    </row>
    <row r="48" spans="1:2" x14ac:dyDescent="0.4">
      <c r="A48" s="37" t="s">
        <v>134</v>
      </c>
      <c r="B48" s="39">
        <v>42</v>
      </c>
    </row>
    <row r="49" spans="1:2" x14ac:dyDescent="0.4">
      <c r="A49" s="37" t="s">
        <v>5785</v>
      </c>
      <c r="B49" s="39">
        <v>43</v>
      </c>
    </row>
    <row r="50" spans="1:2" x14ac:dyDescent="0.4">
      <c r="A50" s="37" t="s">
        <v>5789</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5818</v>
      </c>
      <c r="B55" s="39">
        <v>99</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2026-07-09T11:13:44Z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